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2"/>
  </bookViews>
  <sheets>
    <sheet name="記入に際しての留意事項" sheetId="1" r:id="rId1"/>
    <sheet name="検討票" sheetId="2" r:id="rId2"/>
    <sheet name="検討票 (記入例)" sheetId="3" r:id="rId3"/>
  </sheets>
  <definedNames>
    <definedName name="_xlnm.Print_Area" localSheetId="1">'検討票'!$B$1:$W$44</definedName>
    <definedName name="_xlnm.Print_Area" localSheetId="2">'検討票 (記入例)'!$B$1:$W$44</definedName>
  </definedNames>
  <calcPr fullCalcOnLoad="1"/>
</workbook>
</file>

<file path=xl/sharedStrings.xml><?xml version="1.0" encoding="utf-8"?>
<sst xmlns="http://schemas.openxmlformats.org/spreadsheetml/2006/main" count="398" uniqueCount="219">
  <si>
    <t>申込日</t>
  </si>
  <si>
    <t>要介護度</t>
  </si>
  <si>
    <t>正常</t>
  </si>
  <si>
    <t>支給限度額を超えている。</t>
  </si>
  <si>
    <t>利用していない。</t>
  </si>
  <si>
    <t>８割以上利用している。</t>
  </si>
  <si>
    <t>５割未満利用している。</t>
  </si>
  <si>
    <t>昼間独居</t>
  </si>
  <si>
    <t>空白時間が多い。</t>
  </si>
  <si>
    <t>介護力</t>
  </si>
  <si>
    <t>住環境等</t>
  </si>
  <si>
    <t>氏名</t>
  </si>
  <si>
    <t>性別</t>
  </si>
  <si>
    <t>年齢</t>
  </si>
  <si>
    <t>介護支援専門員氏名</t>
  </si>
  <si>
    <t>優　　先　　入　　所　　検　　討　　票</t>
  </si>
  <si>
    <t>医療的なケア等、特別なケアの必要性</t>
  </si>
  <si>
    <t>事　　業　　所　　名</t>
  </si>
  <si>
    <t>番号</t>
  </si>
  <si>
    <t>項目</t>
  </si>
  <si>
    <t>状況</t>
  </si>
  <si>
    <t>申　　　　込　　　　者　　　　の　　　　状　　　況</t>
  </si>
  <si>
    <t>障害老人の日常生活自立度</t>
  </si>
  <si>
    <t>痴呆性老人の日常生活自立度</t>
  </si>
  <si>
    <t>介護保険サービスの利用状況</t>
  </si>
  <si>
    <t>検討日</t>
  </si>
  <si>
    <t>Ⅰ</t>
  </si>
  <si>
    <t>Ⅱ</t>
  </si>
  <si>
    <t>Ⅲ</t>
  </si>
  <si>
    <t>Ⅳ</t>
  </si>
  <si>
    <t>Ⅴ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</si>
  <si>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</si>
  <si>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</si>
  <si>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</si>
  <si>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</si>
  <si>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</si>
  <si>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</si>
  <si>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</si>
  <si>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</si>
  <si>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Ⅱａ</t>
  </si>
  <si>
    <t>Ⅱｂ</t>
  </si>
  <si>
    <t>Ⅲａ</t>
  </si>
  <si>
    <t>Ⅲｂ</t>
  </si>
  <si>
    <t>Ⅳ</t>
  </si>
  <si>
    <t>Ｍ</t>
  </si>
  <si>
    <t>⑤</t>
  </si>
  <si>
    <t>④</t>
  </si>
  <si>
    <t>②</t>
  </si>
  <si>
    <t>①</t>
  </si>
  <si>
    <t>⑨</t>
  </si>
  <si>
    <t>⑧</t>
  </si>
  <si>
    <t>⑦</t>
  </si>
  <si>
    <t>⑥</t>
  </si>
  <si>
    <t>③</t>
  </si>
  <si>
    <t>ﾎﾟｲﾝﾄ</t>
  </si>
  <si>
    <t>特に支障なし</t>
  </si>
  <si>
    <t>☆解除のパスワードは”kaigo”です。</t>
  </si>
  <si>
    <t>検　　　　討　　　　項　　　　目</t>
  </si>
  <si>
    <t>５割以上８割未満</t>
  </si>
  <si>
    <t>支給限度額いっぱいまで利用</t>
  </si>
  <si>
    <t>☆薄緑色のセル以外は保護がかかっています。解除はツール→保護→シート保護の解除です。</t>
  </si>
  <si>
    <t>独居</t>
  </si>
  <si>
    <t>独居に近い状態</t>
  </si>
  <si>
    <t>介護者はいるが極めて不十分</t>
  </si>
  <si>
    <t>同居家族がいる。</t>
  </si>
  <si>
    <t>介護意欲</t>
  </si>
  <si>
    <t>介護意欲や介護方法に問題がある。</t>
  </si>
  <si>
    <t>意欲はあるが負担が大きいと感じている。</t>
  </si>
  <si>
    <t>負担が非常に大きいと感じ介護意欲が減退。</t>
  </si>
  <si>
    <t>介護意欲は介護の負担感より高い。</t>
  </si>
  <si>
    <t>居室内にはある程度の対応済</t>
  </si>
  <si>
    <t>屋内生活にはある程度の対応済</t>
  </si>
  <si>
    <t>設備構造等悪いが、対策とれない。</t>
  </si>
  <si>
    <t>①</t>
  </si>
  <si>
    <t>②</t>
  </si>
  <si>
    <t>③</t>
  </si>
  <si>
    <t>④</t>
  </si>
  <si>
    <t>⑤</t>
  </si>
  <si>
    <t>⑥</t>
  </si>
  <si>
    <t>直近３ヶ月のサービス利用票に基づき評価する。</t>
  </si>
  <si>
    <t>老人保健施設その他介護保険施設に入所している場合は</t>
  </si>
  <si>
    <t>⑤限度額いっぱいと評価</t>
  </si>
  <si>
    <t>医療機関に入院している場合は、③５割以上８割未満と評価</t>
  </si>
  <si>
    <t>但し、在宅復帰が全く不可能な家庭環境の場合は⑤限度額</t>
  </si>
  <si>
    <t>いっぱいと評価する。</t>
  </si>
  <si>
    <t>配食サービス等の保険外サービスを利用している場合は、その</t>
  </si>
  <si>
    <t>種類と頻度を特記事項に記載する。</t>
  </si>
  <si>
    <t>独居で近隣に介護を担うべき人がいない状態。</t>
  </si>
  <si>
    <t>同居の配偶者がいても高齢で介護が期待できない、要支援</t>
  </si>
  <si>
    <t>要介護状態である等で近隣に介護を担うべき人がいない。</t>
  </si>
  <si>
    <t>同居介護者が仕事などで、日中は全く独居状態になる。</t>
  </si>
  <si>
    <t>（近隣に別居の家族がいるが、見守り不十分な状態を含む。）</t>
  </si>
  <si>
    <t>介護を担える同居家族がいても複数の要介護者がいる、</t>
  </si>
  <si>
    <t>介護者が病気がちである。</t>
  </si>
  <si>
    <t>同居の家族がいるが自営業等のため見守り不十分、外出が</t>
  </si>
  <si>
    <t>多い等、介護者の態勢が不十分な状態。</t>
  </si>
  <si>
    <t>（家族間の不和による場合も含む。）</t>
  </si>
  <si>
    <t>同居家族が在宅している場合が多く、何とか今は介護ができ</t>
  </si>
  <si>
    <t>ているが不安である等</t>
  </si>
  <si>
    <t>負担が非常に大きいと感じ介護意欲</t>
  </si>
  <si>
    <t>客観的には介護負担が大きいと思われるが、介護者の努力</t>
  </si>
  <si>
    <t>借家、借間で２階以上の階に居住等</t>
  </si>
  <si>
    <t>ギャッジベッド、ポータブルトイレ、通報装置等の設置はできて</t>
  </si>
  <si>
    <t>いるが、トイレへの誘導、入浴等は困難な状態</t>
  </si>
  <si>
    <t>トイレ、浴室の改修、手すりの設置、段差の解消等。</t>
  </si>
  <si>
    <t>ヘルパーの導入により介護できる環境。</t>
  </si>
  <si>
    <t>マンション、アパート等の共同住宅については、エレベーターの</t>
  </si>
  <si>
    <t>設置状況等を考慮して判断する。</t>
  </si>
  <si>
    <t>検討項目の記入に際しての留意事項</t>
  </si>
  <si>
    <t>住　環　境　等</t>
  </si>
  <si>
    <t>介　護　意　欲</t>
  </si>
  <si>
    <t>介　　　護　　　力</t>
  </si>
  <si>
    <t>意欲はあるが負担が大きいと感じて</t>
  </si>
  <si>
    <t>優　　先　　入　　所　　検　　討　　票　　　　　(付票）</t>
  </si>
  <si>
    <t>①</t>
  </si>
  <si>
    <t>②</t>
  </si>
  <si>
    <t>③</t>
  </si>
  <si>
    <t>④</t>
  </si>
  <si>
    <t>⑤</t>
  </si>
  <si>
    <t>⑥</t>
  </si>
  <si>
    <t>②</t>
  </si>
  <si>
    <t>③</t>
  </si>
  <si>
    <t>④</t>
  </si>
  <si>
    <t>⑤</t>
  </si>
  <si>
    <t>⑥</t>
  </si>
  <si>
    <t>②</t>
  </si>
  <si>
    <t>③</t>
  </si>
  <si>
    <t>④</t>
  </si>
  <si>
    <t>①</t>
  </si>
  <si>
    <t>②</t>
  </si>
  <si>
    <t>③</t>
  </si>
  <si>
    <t>④</t>
  </si>
  <si>
    <t>１００％換算した場合の占有率</t>
  </si>
  <si>
    <t>申込日及び申出日</t>
  </si>
  <si>
    <t>待機期間1</t>
  </si>
  <si>
    <t>待機期間2</t>
  </si>
  <si>
    <t>※日付は半角英数で記入（例：h14.12.1）してください。自動的に待機月数が計算されます。</t>
  </si>
  <si>
    <t>※申込日は施設に入所申込書を提出した日、申出日はこの検討票の作成日を記入してください。</t>
  </si>
  <si>
    <t>申出日</t>
  </si>
  <si>
    <t>※</t>
  </si>
  <si>
    <t>※</t>
  </si>
  <si>
    <t>◇</t>
  </si>
  <si>
    <t>→</t>
  </si>
  <si>
    <t>→</t>
  </si>
  <si>
    <t>→</t>
  </si>
  <si>
    <t>→</t>
  </si>
  <si>
    <t>が減退。</t>
  </si>
  <si>
    <t>いる。</t>
  </si>
  <si>
    <t>①</t>
  </si>
  <si>
    <t>→</t>
  </si>
  <si>
    <t>③</t>
  </si>
  <si>
    <t>→</t>
  </si>
  <si>
    <t>④</t>
  </si>
  <si>
    <t>→</t>
  </si>
  <si>
    <t>◇</t>
  </si>
  <si>
    <t>で支えられていると思われる状態。</t>
  </si>
  <si>
    <t>※待機月数1は申込日～申出日、待機月数2は申込日～検討日のでの月数です。（検討日は記入不要です。）</t>
  </si>
  <si>
    <t>101年9ヶ月</t>
  </si>
  <si>
    <t>特　　記　　事　　項     （医療的なケア等、特別なケアの必要性等）</t>
  </si>
  <si>
    <t>グラフ用元データ</t>
  </si>
  <si>
    <t>待機場所（生活場所）</t>
  </si>
  <si>
    <t>認定有効期間満了日</t>
  </si>
  <si>
    <t>申出日</t>
  </si>
  <si>
    <t>待機場所（生活場所）</t>
  </si>
  <si>
    <t>認定有効期間満了日</t>
  </si>
  <si>
    <t>設備構造等の改善対策がとれない。</t>
  </si>
  <si>
    <t>ﾎﾟｲﾝﾄ</t>
  </si>
  <si>
    <t>待機場所（生活場所）</t>
  </si>
  <si>
    <t>①</t>
  </si>
  <si>
    <t>Ⅰ</t>
  </si>
  <si>
    <t>②</t>
  </si>
  <si>
    <t>③</t>
  </si>
  <si>
    <t>Ⅲ</t>
  </si>
  <si>
    <t>ﾎﾟｲﾝﾄ</t>
  </si>
  <si>
    <t>④</t>
  </si>
  <si>
    <t>Ⅳ</t>
  </si>
  <si>
    <t>⑤</t>
  </si>
  <si>
    <t>Ⅴ</t>
  </si>
  <si>
    <t>⑥</t>
  </si>
  <si>
    <t>①</t>
  </si>
  <si>
    <t>Ｊ１</t>
  </si>
  <si>
    <t>③</t>
  </si>
  <si>
    <t>Ｊ２</t>
  </si>
  <si>
    <t>Ａ１</t>
  </si>
  <si>
    <t>Ａ２</t>
  </si>
  <si>
    <t>⑥</t>
  </si>
  <si>
    <t>Ｂ１</t>
  </si>
  <si>
    <t>⑦</t>
  </si>
  <si>
    <t>Ｂ２</t>
  </si>
  <si>
    <t>⑧</t>
  </si>
  <si>
    <t>Ｃ１</t>
  </si>
  <si>
    <t>⑨</t>
  </si>
  <si>
    <t>Ｃ２</t>
  </si>
  <si>
    <t>②</t>
  </si>
  <si>
    <t>①</t>
  </si>
  <si>
    <t>Ⅰ</t>
  </si>
  <si>
    <t>③</t>
  </si>
  <si>
    <t>Ⅱａ</t>
  </si>
  <si>
    <t>④</t>
  </si>
  <si>
    <t>Ⅱｂ</t>
  </si>
  <si>
    <t>⑤</t>
  </si>
  <si>
    <t>Ⅲａ</t>
  </si>
  <si>
    <t>⑥</t>
  </si>
  <si>
    <t>Ⅲｂ</t>
  </si>
  <si>
    <t>⑦</t>
  </si>
  <si>
    <t>Ⅳ</t>
  </si>
  <si>
    <t>③</t>
  </si>
  <si>
    <t>⑧</t>
  </si>
  <si>
    <t>Ｍ</t>
  </si>
  <si>
    <t>④</t>
  </si>
  <si>
    <t>自宅・病院・施設等</t>
  </si>
  <si>
    <t>介護者意欲が十分にあり負担感も少ない。</t>
  </si>
  <si>
    <t>虐待や介護放棄に陥る恐れ若しくはその傾向がある。</t>
  </si>
  <si>
    <t>記入例</t>
  </si>
  <si>
    <t>認知症高齢者の日常生活自立度</t>
  </si>
  <si>
    <t>認知症高齢者の
日常生活自立度</t>
  </si>
  <si>
    <t>障害高齢者の日常生活自立度</t>
  </si>
  <si>
    <t>障害高齢者の
日常生活自立度</t>
  </si>
  <si>
    <t>（別記様式1）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</si>
</sst>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00_ "/>
    <numFmt numFmtId="180" formatCode="0_ "/>
    <numFmt numFmtId="181" formatCode="[$-411]ggge&quot;年&quot;m&quot;月&quot;d&quot;日&quot;;@"/>
    <numFmt numFmtId="182" formatCode="[$-411]ge\.m\.d;@"/>
    <numFmt numFmtId="183" formatCode="&quot;点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2"/>
      <color indexed="10"/>
      <name val="ＭＳ Ｐゴシック"/>
      <family val="3"/>
    </font>
    <font>
      <sz val="16.75"/>
      <color indexed="8"/>
      <name val="ＭＳ Ｐゴシック"/>
      <family val="3"/>
    </font>
    <font>
      <sz val="16"/>
      <color indexed="10"/>
      <name val="ＭＳ Ｐゴシック"/>
      <family val="3"/>
    </font>
    <font>
      <b/>
      <i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.75"/>
      <color indexed="18"/>
      <name val="ＭＳ Ｐゴシック"/>
      <family val="3"/>
    </font>
    <font>
      <sz val="12"/>
      <color indexed="8"/>
      <name val="ＭＳ Ｐゴシック"/>
      <family val="3"/>
    </font>
    <font>
      <sz val="11"/>
      <color indexed="1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distributed" wrapText="1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7" fillId="35" borderId="0" xfId="0" applyNumberFormat="1" applyFont="1" applyFill="1" applyBorder="1" applyAlignment="1">
      <alignment vertical="distributed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82" fontId="4" fillId="36" borderId="48" xfId="0" applyNumberFormat="1" applyFont="1" applyFill="1" applyBorder="1" applyAlignment="1" applyProtection="1">
      <alignment horizontal="center" vertical="center"/>
      <protection locked="0"/>
    </xf>
    <xf numFmtId="182" fontId="4" fillId="36" borderId="15" xfId="0" applyNumberFormat="1" applyFont="1" applyFill="1" applyBorder="1" applyAlignment="1" applyProtection="1">
      <alignment horizontal="center" vertical="center"/>
      <protection locked="0"/>
    </xf>
    <xf numFmtId="182" fontId="4" fillId="36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distributed" wrapText="1"/>
    </xf>
    <xf numFmtId="0" fontId="0" fillId="33" borderId="4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6" borderId="29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30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4" fillId="36" borderId="50" xfId="0" applyFont="1" applyFill="1" applyBorder="1" applyAlignment="1" applyProtection="1">
      <alignment horizontal="center" vertical="center"/>
      <protection locked="0"/>
    </xf>
    <xf numFmtId="0" fontId="4" fillId="36" borderId="45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10" fontId="0" fillId="0" borderId="48" xfId="42" applyNumberFormat="1" applyBorder="1" applyAlignment="1">
      <alignment horizontal="center" vertical="distributed" wrapText="1"/>
    </xf>
    <xf numFmtId="10" fontId="0" fillId="0" borderId="49" xfId="42" applyNumberFormat="1" applyBorder="1" applyAlignment="1">
      <alignment horizontal="center" vertical="distributed" wrapText="1"/>
    </xf>
    <xf numFmtId="0" fontId="2" fillId="33" borderId="4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 shrinkToFi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shrinkToFit="1"/>
    </xf>
    <xf numFmtId="178" fontId="7" fillId="35" borderId="0" xfId="0" applyNumberFormat="1" applyFont="1" applyFill="1" applyBorder="1" applyAlignment="1">
      <alignment horizontal="center" vertical="distributed" wrapText="1"/>
    </xf>
    <xf numFmtId="0" fontId="7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36" borderId="51" xfId="0" applyFont="1" applyFill="1" applyBorder="1" applyAlignment="1" applyProtection="1">
      <alignment horizontal="center" vertical="center"/>
      <protection locked="0"/>
    </xf>
    <xf numFmtId="0" fontId="4" fillId="36" borderId="52" xfId="0" applyFont="1" applyFill="1" applyBorder="1" applyAlignment="1" applyProtection="1">
      <alignment horizontal="center" vertical="center"/>
      <protection locked="0"/>
    </xf>
    <xf numFmtId="0" fontId="4" fillId="36" borderId="53" xfId="0" applyFont="1" applyFill="1" applyBorder="1" applyAlignment="1" applyProtection="1">
      <alignment horizontal="center" vertical="center"/>
      <protection locked="0"/>
    </xf>
    <xf numFmtId="182" fontId="4" fillId="0" borderId="48" xfId="0" applyNumberFormat="1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center" vertical="center" shrinkToFit="1"/>
    </xf>
    <xf numFmtId="182" fontId="4" fillId="0" borderId="49" xfId="0" applyNumberFormat="1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36" borderId="48" xfId="0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4" fillId="36" borderId="49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10" fontId="7" fillId="35" borderId="0" xfId="42" applyNumberFormat="1" applyFont="1" applyFill="1" applyBorder="1" applyAlignment="1">
      <alignment horizontal="center" vertical="distributed" wrapText="1"/>
    </xf>
    <xf numFmtId="57" fontId="4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49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indent="1" shrinkToFit="1"/>
    </xf>
    <xf numFmtId="0" fontId="4" fillId="0" borderId="15" xfId="0" applyNumberFormat="1" applyFont="1" applyBorder="1" applyAlignment="1">
      <alignment horizontal="left" vertical="center" indent="1" shrinkToFit="1"/>
    </xf>
    <xf numFmtId="0" fontId="4" fillId="0" borderId="49" xfId="0" applyNumberFormat="1" applyFont="1" applyBorder="1" applyAlignment="1">
      <alignment horizontal="left" vertical="center" indent="1" shrinkToFit="1"/>
    </xf>
    <xf numFmtId="0" fontId="6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left" vertical="center" indent="1" shrinkToFit="1"/>
    </xf>
    <xf numFmtId="0" fontId="13" fillId="0" borderId="15" xfId="0" applyNumberFormat="1" applyFont="1" applyBorder="1" applyAlignment="1">
      <alignment horizontal="left" vertical="center" indent="1" shrinkToFit="1"/>
    </xf>
    <xf numFmtId="0" fontId="13" fillId="0" borderId="49" xfId="0" applyNumberFormat="1" applyFont="1" applyBorder="1" applyAlignment="1">
      <alignment horizontal="left" vertical="center" indent="1" shrinkToFit="1"/>
    </xf>
    <xf numFmtId="0" fontId="0" fillId="36" borderId="13" xfId="0" applyFont="1" applyFill="1" applyBorder="1" applyAlignment="1" applyProtection="1">
      <alignment horizontal="center" vertical="center"/>
      <protection/>
    </xf>
    <xf numFmtId="0" fontId="4" fillId="36" borderId="51" xfId="0" applyFont="1" applyFill="1" applyBorder="1" applyAlignment="1" applyProtection="1">
      <alignment horizontal="center" vertical="center"/>
      <protection/>
    </xf>
    <xf numFmtId="0" fontId="4" fillId="36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57" fontId="4" fillId="36" borderId="48" xfId="0" applyNumberFormat="1" applyFont="1" applyFill="1" applyBorder="1" applyAlignment="1" applyProtection="1">
      <alignment horizontal="center" vertical="center" shrinkToFit="1"/>
      <protection/>
    </xf>
    <xf numFmtId="0" fontId="4" fillId="36" borderId="49" xfId="0" applyFont="1" applyFill="1" applyBorder="1" applyAlignment="1" applyProtection="1">
      <alignment horizontal="center" vertical="center" shrinkToFit="1"/>
      <protection/>
    </xf>
    <xf numFmtId="0" fontId="4" fillId="36" borderId="48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49" xfId="0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182" fontId="4" fillId="36" borderId="48" xfId="0" applyNumberFormat="1" applyFont="1" applyFill="1" applyBorder="1" applyAlignment="1" applyProtection="1">
      <alignment horizontal="center" vertical="center"/>
      <protection/>
    </xf>
    <xf numFmtId="182" fontId="4" fillId="36" borderId="15" xfId="0" applyNumberFormat="1" applyFont="1" applyFill="1" applyBorder="1" applyAlignment="1" applyProtection="1">
      <alignment horizontal="center" vertical="center"/>
      <protection/>
    </xf>
    <xf numFmtId="182" fontId="4" fillId="36" borderId="49" xfId="0" applyNumberFormat="1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29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horizontal="center" vertical="center"/>
      <protection/>
    </xf>
    <xf numFmtId="0" fontId="4" fillId="36" borderId="50" xfId="0" applyFont="1" applyFill="1" applyBorder="1" applyAlignment="1" applyProtection="1">
      <alignment horizontal="center" vertical="center"/>
      <protection/>
    </xf>
    <xf numFmtId="0" fontId="4" fillId="36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状態像チャート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各項目１０ポイント換算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title>
    <c:plotArea>
      <c:layout>
        <c:manualLayout>
          <c:xMode val="edge"/>
          <c:yMode val="edge"/>
          <c:x val="0.24675"/>
          <c:y val="0.1895"/>
          <c:w val="0.513"/>
          <c:h val="0.72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'検討票'!$AA$12:$AA$18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'検討票'!$AB$12:$AB$18</c:f>
              <c:numCache/>
            </c:numRef>
          </c:val>
        </c:ser>
        <c:ser>
          <c:idx val="2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'検討票'!$AG$12:$AG$18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'検討票'!$Z$12:$Z$18</c:f>
              <c:strCache/>
            </c:strRef>
          </c:cat>
          <c:val>
            <c:numRef>
              <c:f>'検討票'!$AH$12:$AH$18</c:f>
              <c:numCache/>
            </c:numRef>
          </c:val>
        </c:ser>
        <c:axId val="64717135"/>
        <c:axId val="45583304"/>
      </c:radarChart>
      <c:catAx>
        <c:axId val="64717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304"/>
        <c:crosses val="autoZero"/>
        <c:auto val="0"/>
        <c:lblOffset val="100"/>
        <c:tickLblSkip val="1"/>
        <c:noMultiLvlLbl val="0"/>
      </c:catAx>
      <c:valAx>
        <c:axId val="4558330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4717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状態像チャート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各項目１０ポイント換算</a:t>
            </a:r>
            <a:r>
              <a:rPr lang="en-US" cap="none" sz="1675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title>
    <c:plotArea>
      <c:layout>
        <c:manualLayout>
          <c:xMode val="edge"/>
          <c:yMode val="edge"/>
          <c:x val="0.2385"/>
          <c:y val="0.176"/>
          <c:w val="0.52925"/>
          <c:h val="0.746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(記入例)'!$AA$12:$AA$18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(記入例)'!$AB$12:$AB$18</c:f>
              <c:numCache/>
            </c:numRef>
          </c:val>
        </c:ser>
        <c:ser>
          <c:idx val="2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(記入例)'!$AG$12:$AG$18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'検討票 (記入例)'!$Z$12:$Z$18</c:f>
              <c:strCache/>
            </c:strRef>
          </c:cat>
          <c:val>
            <c:numRef>
              <c:f>'検討票 (記入例)'!$AH$12:$AH$18</c:f>
              <c:numCache/>
            </c:numRef>
          </c:val>
        </c:ser>
        <c:axId val="7596553"/>
        <c:axId val="1260114"/>
      </c:radarChart>
      <c:catAx>
        <c:axId val="7596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0114"/>
        <c:crosses val="autoZero"/>
        <c:auto val="0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759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104775</xdr:rowOff>
    </xdr:from>
    <xdr:to>
      <xdr:col>22</xdr:col>
      <xdr:colOff>285750</xdr:colOff>
      <xdr:row>40</xdr:row>
      <xdr:rowOff>161925</xdr:rowOff>
    </xdr:to>
    <xdr:graphicFrame>
      <xdr:nvGraphicFramePr>
        <xdr:cNvPr id="1" name="グラフ 3"/>
        <xdr:cNvGraphicFramePr/>
      </xdr:nvGraphicFramePr>
      <xdr:xfrm>
        <a:off x="7277100" y="5038725"/>
        <a:ext cx="7029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104775</xdr:rowOff>
    </xdr:from>
    <xdr:to>
      <xdr:col>22</xdr:col>
      <xdr:colOff>285750</xdr:colOff>
      <xdr:row>40</xdr:row>
      <xdr:rowOff>161925</xdr:rowOff>
    </xdr:to>
    <xdr:graphicFrame>
      <xdr:nvGraphicFramePr>
        <xdr:cNvPr id="1" name="グラフ 1"/>
        <xdr:cNvGraphicFramePr/>
      </xdr:nvGraphicFramePr>
      <xdr:xfrm>
        <a:off x="7277100" y="5038725"/>
        <a:ext cx="7029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352425</xdr:colOff>
      <xdr:row>3</xdr:row>
      <xdr:rowOff>200025</xdr:rowOff>
    </xdr:from>
    <xdr:to>
      <xdr:col>21</xdr:col>
      <xdr:colOff>390525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477375" y="1123950"/>
          <a:ext cx="4476750" cy="847725"/>
        </a:xfrm>
        <a:prstGeom prst="wedgeRectCallout">
          <a:avLst>
            <a:gd name="adj1" fmla="val -44893"/>
            <a:gd name="adj2" fmla="val 65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18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この付票は検討日（検討委員会開催日）以外は自動入力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　となっています。検討日を入力するとその日までの待機期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　間が待機期間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の欄に表示されます。</a:t>
          </a:r>
        </a:p>
      </xdr:txBody>
    </xdr:sp>
    <xdr:clientData/>
  </xdr:twoCellAnchor>
  <xdr:twoCellAnchor>
    <xdr:from>
      <xdr:col>17</xdr:col>
      <xdr:colOff>114300</xdr:colOff>
      <xdr:row>14</xdr:row>
      <xdr:rowOff>104775</xdr:rowOff>
    </xdr:from>
    <xdr:to>
      <xdr:col>21</xdr:col>
      <xdr:colOff>38100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067925" y="3924300"/>
          <a:ext cx="3533775" cy="685800"/>
        </a:xfrm>
        <a:prstGeom prst="wedgeRectCallout">
          <a:avLst>
            <a:gd name="adj1" fmla="val 51791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54000" anchor="ctr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７項目のポイント数（各項目最高１０ポイント／合計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７０ポイント）の合計を１００％換算した場合の数値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11</xdr:col>
      <xdr:colOff>352425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705100" y="2676525"/>
          <a:ext cx="3771900" cy="1143000"/>
        </a:xfrm>
        <a:prstGeom prst="round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薄緑色のセルのみ入力できるようになっています。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（他のセルは保護がかかっています。）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8"/>
  <sheetViews>
    <sheetView zoomScalePageLayoutView="0" workbookViewId="0" topLeftCell="A1">
      <selection activeCell="B2" sqref="B2:L2"/>
    </sheetView>
  </sheetViews>
  <sheetFormatPr defaultColWidth="9.00390625" defaultRowHeight="13.5"/>
  <cols>
    <col min="1" max="1" width="1.37890625" style="0" customWidth="1"/>
    <col min="2" max="2" width="3.875" style="0" customWidth="1"/>
    <col min="5" max="5" width="7.75390625" style="0" customWidth="1"/>
    <col min="6" max="6" width="7.625" style="0" customWidth="1"/>
    <col min="7" max="7" width="3.625" style="0" customWidth="1"/>
    <col min="12" max="12" width="14.875" style="0" customWidth="1"/>
  </cols>
  <sheetData>
    <row r="1" ht="9.75" customHeight="1"/>
    <row r="2" spans="2:12" ht="17.25">
      <c r="B2" s="116" t="s">
        <v>108</v>
      </c>
      <c r="C2" s="117"/>
      <c r="D2" s="117"/>
      <c r="E2" s="117"/>
      <c r="F2" s="117"/>
      <c r="G2" s="117"/>
      <c r="H2" s="118"/>
      <c r="L2" s="33"/>
    </row>
    <row r="3" ht="9.75" customHeight="1" thickBot="1">
      <c r="B3" s="1"/>
    </row>
    <row r="4" spans="2:7" ht="15" thickBot="1">
      <c r="B4" s="53">
        <v>4</v>
      </c>
      <c r="C4" s="54" t="s">
        <v>24</v>
      </c>
      <c r="D4" s="18"/>
      <c r="E4" s="18"/>
      <c r="F4" s="18"/>
      <c r="G4" s="19"/>
    </row>
    <row r="5" spans="2:3" ht="9" customHeight="1">
      <c r="B5" s="15"/>
      <c r="C5" s="16"/>
    </row>
    <row r="6" spans="2:12" ht="9.75" customHeight="1">
      <c r="B6" s="20"/>
      <c r="C6" s="21"/>
      <c r="D6" s="22"/>
      <c r="E6" s="22"/>
      <c r="F6" s="23"/>
      <c r="G6" s="24"/>
      <c r="H6" s="22"/>
      <c r="I6" s="22"/>
      <c r="J6" s="22"/>
      <c r="K6" s="22"/>
      <c r="L6" s="25"/>
    </row>
    <row r="7" spans="2:12" ht="13.5">
      <c r="B7" s="55" t="s">
        <v>73</v>
      </c>
      <c r="C7" s="14" t="s">
        <v>4</v>
      </c>
      <c r="D7" s="14"/>
      <c r="E7" s="14"/>
      <c r="F7" s="56"/>
      <c r="G7" s="57" t="s">
        <v>139</v>
      </c>
      <c r="H7" s="14" t="s">
        <v>79</v>
      </c>
      <c r="I7" s="14"/>
      <c r="J7" s="14"/>
      <c r="K7" s="14"/>
      <c r="L7" s="58"/>
    </row>
    <row r="8" spans="2:12" ht="13.5">
      <c r="B8" s="55" t="s">
        <v>74</v>
      </c>
      <c r="C8" s="14" t="s">
        <v>6</v>
      </c>
      <c r="D8" s="14"/>
      <c r="E8" s="14"/>
      <c r="F8" s="56"/>
      <c r="G8" s="57" t="s">
        <v>140</v>
      </c>
      <c r="H8" s="14" t="s">
        <v>80</v>
      </c>
      <c r="I8" s="14"/>
      <c r="J8" s="14"/>
      <c r="K8" s="14"/>
      <c r="L8" s="58"/>
    </row>
    <row r="9" spans="2:12" ht="13.5">
      <c r="B9" s="55" t="s">
        <v>75</v>
      </c>
      <c r="C9" s="14" t="s">
        <v>58</v>
      </c>
      <c r="D9" s="14"/>
      <c r="E9" s="14"/>
      <c r="F9" s="56"/>
      <c r="G9" s="57"/>
      <c r="H9" s="14" t="s">
        <v>81</v>
      </c>
      <c r="I9" s="14"/>
      <c r="J9" s="14"/>
      <c r="K9" s="14"/>
      <c r="L9" s="58"/>
    </row>
    <row r="10" spans="2:12" ht="13.5">
      <c r="B10" s="55" t="s">
        <v>76</v>
      </c>
      <c r="C10" s="14" t="s">
        <v>5</v>
      </c>
      <c r="D10" s="14"/>
      <c r="E10" s="14"/>
      <c r="F10" s="56"/>
      <c r="G10" s="57" t="s">
        <v>140</v>
      </c>
      <c r="H10" s="14" t="s">
        <v>82</v>
      </c>
      <c r="I10" s="14"/>
      <c r="J10" s="14"/>
      <c r="K10" s="14"/>
      <c r="L10" s="58"/>
    </row>
    <row r="11" spans="2:12" ht="13.5">
      <c r="B11" s="55" t="s">
        <v>77</v>
      </c>
      <c r="C11" s="14" t="s">
        <v>59</v>
      </c>
      <c r="D11" s="14"/>
      <c r="E11" s="14"/>
      <c r="F11" s="56"/>
      <c r="G11" s="57"/>
      <c r="H11" s="14" t="s">
        <v>83</v>
      </c>
      <c r="I11" s="14"/>
      <c r="J11" s="14"/>
      <c r="K11" s="14"/>
      <c r="L11" s="58"/>
    </row>
    <row r="12" spans="2:12" ht="13.5">
      <c r="B12" s="55" t="s">
        <v>78</v>
      </c>
      <c r="C12" s="14" t="s">
        <v>3</v>
      </c>
      <c r="D12" s="14"/>
      <c r="E12" s="14"/>
      <c r="F12" s="56"/>
      <c r="G12" s="57"/>
      <c r="H12" s="14" t="s">
        <v>84</v>
      </c>
      <c r="I12" s="14"/>
      <c r="J12" s="14"/>
      <c r="K12" s="14"/>
      <c r="L12" s="58"/>
    </row>
    <row r="13" spans="2:12" ht="13.5">
      <c r="B13" s="59"/>
      <c r="C13" s="14"/>
      <c r="D13" s="14"/>
      <c r="E13" s="14"/>
      <c r="F13" s="56"/>
      <c r="G13" s="57" t="s">
        <v>141</v>
      </c>
      <c r="H13" s="14" t="s">
        <v>85</v>
      </c>
      <c r="I13" s="14"/>
      <c r="J13" s="14"/>
      <c r="K13" s="14"/>
      <c r="L13" s="58"/>
    </row>
    <row r="14" spans="2:12" ht="13.5">
      <c r="B14" s="59"/>
      <c r="C14" s="14"/>
      <c r="D14" s="14"/>
      <c r="E14" s="14"/>
      <c r="F14" s="56"/>
      <c r="G14" s="57"/>
      <c r="H14" s="14" t="s">
        <v>86</v>
      </c>
      <c r="I14" s="14"/>
      <c r="J14" s="14"/>
      <c r="K14" s="14"/>
      <c r="L14" s="58"/>
    </row>
    <row r="15" spans="2:12" ht="9.75" customHeight="1">
      <c r="B15" s="60"/>
      <c r="C15" s="61"/>
      <c r="D15" s="61"/>
      <c r="E15" s="61"/>
      <c r="F15" s="62"/>
      <c r="G15" s="63"/>
      <c r="H15" s="61"/>
      <c r="I15" s="61"/>
      <c r="J15" s="61"/>
      <c r="K15" s="61"/>
      <c r="L15" s="64"/>
    </row>
    <row r="16" ht="14.25" thickBot="1"/>
    <row r="17" spans="2:7" ht="15" thickBot="1">
      <c r="B17" s="53">
        <v>5</v>
      </c>
      <c r="C17" s="119" t="s">
        <v>111</v>
      </c>
      <c r="D17" s="119"/>
      <c r="E17" s="119"/>
      <c r="F17" s="119"/>
      <c r="G17" s="120"/>
    </row>
    <row r="18" ht="9" customHeight="1"/>
    <row r="19" spans="2:12" ht="9.75" customHeight="1">
      <c r="B19" s="65"/>
      <c r="C19" s="66"/>
      <c r="D19" s="66"/>
      <c r="E19" s="66"/>
      <c r="F19" s="67"/>
      <c r="G19" s="68"/>
      <c r="H19" s="66"/>
      <c r="I19" s="66"/>
      <c r="J19" s="66"/>
      <c r="K19" s="66"/>
      <c r="L19" s="69"/>
    </row>
    <row r="20" spans="2:12" ht="13.5">
      <c r="B20" s="55" t="s">
        <v>73</v>
      </c>
      <c r="C20" s="14" t="s">
        <v>64</v>
      </c>
      <c r="D20" s="14"/>
      <c r="E20" s="14"/>
      <c r="F20" s="56"/>
      <c r="G20" s="70" t="s">
        <v>142</v>
      </c>
      <c r="H20" s="14" t="s">
        <v>97</v>
      </c>
      <c r="I20" s="14"/>
      <c r="J20" s="14"/>
      <c r="K20" s="14"/>
      <c r="L20" s="58"/>
    </row>
    <row r="21" spans="2:12" ht="12.75" customHeight="1">
      <c r="B21" s="55"/>
      <c r="C21" s="14"/>
      <c r="D21" s="14"/>
      <c r="E21" s="14"/>
      <c r="F21" s="56"/>
      <c r="G21" s="70"/>
      <c r="H21" s="14" t="s">
        <v>98</v>
      </c>
      <c r="I21" s="14"/>
      <c r="J21" s="14"/>
      <c r="K21" s="14"/>
      <c r="L21" s="58"/>
    </row>
    <row r="22" spans="2:12" ht="13.5">
      <c r="B22" s="55" t="s">
        <v>74</v>
      </c>
      <c r="C22" s="14" t="s">
        <v>8</v>
      </c>
      <c r="D22" s="14"/>
      <c r="E22" s="14"/>
      <c r="F22" s="56"/>
      <c r="G22" s="70" t="s">
        <v>143</v>
      </c>
      <c r="H22" s="14" t="s">
        <v>94</v>
      </c>
      <c r="I22" s="14"/>
      <c r="J22" s="14"/>
      <c r="K22" s="14"/>
      <c r="L22" s="58"/>
    </row>
    <row r="23" spans="2:12" ht="13.5">
      <c r="B23" s="55"/>
      <c r="C23" s="14"/>
      <c r="D23" s="14"/>
      <c r="E23" s="14"/>
      <c r="F23" s="56"/>
      <c r="G23" s="70"/>
      <c r="H23" s="14" t="s">
        <v>95</v>
      </c>
      <c r="I23" s="14"/>
      <c r="J23" s="14"/>
      <c r="K23" s="14"/>
      <c r="L23" s="58"/>
    </row>
    <row r="24" spans="2:12" ht="13.5">
      <c r="B24" s="55"/>
      <c r="C24" s="14"/>
      <c r="D24" s="14"/>
      <c r="E24" s="14"/>
      <c r="F24" s="56"/>
      <c r="G24" s="70"/>
      <c r="H24" s="14" t="s">
        <v>96</v>
      </c>
      <c r="I24" s="14"/>
      <c r="J24" s="14"/>
      <c r="K24" s="14"/>
      <c r="L24" s="58"/>
    </row>
    <row r="25" spans="2:12" ht="13.5">
      <c r="B25" s="55" t="s">
        <v>75</v>
      </c>
      <c r="C25" s="14" t="s">
        <v>7</v>
      </c>
      <c r="D25" s="14"/>
      <c r="E25" s="14"/>
      <c r="F25" s="56"/>
      <c r="G25" s="70" t="s">
        <v>144</v>
      </c>
      <c r="H25" s="14" t="s">
        <v>90</v>
      </c>
      <c r="I25" s="14"/>
      <c r="J25" s="14"/>
      <c r="K25" s="14"/>
      <c r="L25" s="58"/>
    </row>
    <row r="26" spans="2:12" ht="13.5">
      <c r="B26" s="55"/>
      <c r="C26" s="14"/>
      <c r="D26" s="14"/>
      <c r="E26" s="14"/>
      <c r="F26" s="56"/>
      <c r="G26" s="70"/>
      <c r="H26" s="14" t="s">
        <v>91</v>
      </c>
      <c r="I26" s="14"/>
      <c r="J26" s="14"/>
      <c r="K26" s="14"/>
      <c r="L26" s="58"/>
    </row>
    <row r="27" spans="2:12" ht="13.5">
      <c r="B27" s="55" t="s">
        <v>76</v>
      </c>
      <c r="C27" s="14" t="s">
        <v>63</v>
      </c>
      <c r="D27" s="14"/>
      <c r="E27" s="14"/>
      <c r="F27" s="56"/>
      <c r="G27" s="70" t="s">
        <v>145</v>
      </c>
      <c r="H27" s="14" t="s">
        <v>92</v>
      </c>
      <c r="I27" s="14"/>
      <c r="J27" s="14"/>
      <c r="K27" s="14"/>
      <c r="L27" s="58"/>
    </row>
    <row r="28" spans="2:12" ht="13.5">
      <c r="B28" s="55"/>
      <c r="C28" s="14"/>
      <c r="D28" s="14"/>
      <c r="E28" s="14"/>
      <c r="F28" s="56"/>
      <c r="G28" s="70"/>
      <c r="H28" s="14" t="s">
        <v>93</v>
      </c>
      <c r="I28" s="14"/>
      <c r="J28" s="14"/>
      <c r="K28" s="14"/>
      <c r="L28" s="58"/>
    </row>
    <row r="29" spans="2:12" ht="13.5">
      <c r="B29" s="55" t="s">
        <v>77</v>
      </c>
      <c r="C29" s="14" t="s">
        <v>62</v>
      </c>
      <c r="D29" s="14"/>
      <c r="E29" s="14"/>
      <c r="F29" s="56"/>
      <c r="G29" s="70" t="s">
        <v>142</v>
      </c>
      <c r="H29" s="14" t="s">
        <v>88</v>
      </c>
      <c r="I29" s="14"/>
      <c r="J29" s="14"/>
      <c r="K29" s="14"/>
      <c r="L29" s="58"/>
    </row>
    <row r="30" spans="2:12" ht="13.5">
      <c r="B30" s="55"/>
      <c r="C30" s="14"/>
      <c r="D30" s="14"/>
      <c r="E30" s="14"/>
      <c r="F30" s="56"/>
      <c r="G30" s="70"/>
      <c r="H30" s="14" t="s">
        <v>89</v>
      </c>
      <c r="I30" s="14"/>
      <c r="J30" s="14"/>
      <c r="K30" s="14"/>
      <c r="L30" s="58"/>
    </row>
    <row r="31" spans="2:12" ht="13.5">
      <c r="B31" s="55" t="s">
        <v>78</v>
      </c>
      <c r="C31" s="14" t="s">
        <v>61</v>
      </c>
      <c r="D31" s="14"/>
      <c r="E31" s="14"/>
      <c r="F31" s="56"/>
      <c r="G31" s="70" t="s">
        <v>142</v>
      </c>
      <c r="H31" s="14" t="s">
        <v>87</v>
      </c>
      <c r="I31" s="14"/>
      <c r="J31" s="14"/>
      <c r="K31" s="14"/>
      <c r="L31" s="58"/>
    </row>
    <row r="32" spans="2:12" ht="9.75" customHeight="1">
      <c r="B32" s="71"/>
      <c r="C32" s="61"/>
      <c r="D32" s="61"/>
      <c r="E32" s="61"/>
      <c r="F32" s="62"/>
      <c r="G32" s="72"/>
      <c r="H32" s="61"/>
      <c r="I32" s="61"/>
      <c r="J32" s="61"/>
      <c r="K32" s="61"/>
      <c r="L32" s="64"/>
    </row>
    <row r="33" ht="14.25" thickBot="1"/>
    <row r="34" spans="2:7" ht="15" thickBot="1">
      <c r="B34" s="53">
        <v>6</v>
      </c>
      <c r="C34" s="119" t="s">
        <v>110</v>
      </c>
      <c r="D34" s="119"/>
      <c r="E34" s="119"/>
      <c r="F34" s="119"/>
      <c r="G34" s="120"/>
    </row>
    <row r="35" spans="2:7" ht="9" customHeight="1">
      <c r="B35" s="17"/>
      <c r="C35" s="17"/>
      <c r="D35" s="17"/>
      <c r="E35" s="17"/>
      <c r="F35" s="17"/>
      <c r="G35" s="17"/>
    </row>
    <row r="36" spans="2:12" ht="9.75" customHeight="1">
      <c r="B36" s="65"/>
      <c r="C36" s="66"/>
      <c r="D36" s="66"/>
      <c r="E36" s="66"/>
      <c r="F36" s="67"/>
      <c r="G36" s="68"/>
      <c r="H36" s="66"/>
      <c r="I36" s="66"/>
      <c r="J36" s="66"/>
      <c r="K36" s="66"/>
      <c r="L36" s="69"/>
    </row>
    <row r="37" spans="2:14" ht="12.75" customHeight="1">
      <c r="B37" s="55" t="s">
        <v>73</v>
      </c>
      <c r="C37" s="14" t="s">
        <v>211</v>
      </c>
      <c r="D37" s="14"/>
      <c r="E37" s="14"/>
      <c r="F37" s="56"/>
      <c r="G37" s="70"/>
      <c r="H37" s="14"/>
      <c r="I37" s="14"/>
      <c r="J37" s="14"/>
      <c r="K37" s="14"/>
      <c r="L37" s="58"/>
      <c r="N37" s="14"/>
    </row>
    <row r="38" spans="2:14" ht="13.5">
      <c r="B38" s="55" t="s">
        <v>74</v>
      </c>
      <c r="C38" s="14" t="s">
        <v>69</v>
      </c>
      <c r="D38" s="14"/>
      <c r="E38" s="14"/>
      <c r="F38" s="56"/>
      <c r="G38" s="70" t="s">
        <v>145</v>
      </c>
      <c r="H38" s="14" t="s">
        <v>100</v>
      </c>
      <c r="I38" s="14"/>
      <c r="J38" s="14"/>
      <c r="K38" s="14"/>
      <c r="L38" s="58"/>
      <c r="N38" s="14"/>
    </row>
    <row r="39" spans="2:12" ht="13.5">
      <c r="B39" s="55"/>
      <c r="D39" s="14"/>
      <c r="E39" s="14"/>
      <c r="F39" s="56"/>
      <c r="G39" s="70"/>
      <c r="H39" s="14" t="s">
        <v>155</v>
      </c>
      <c r="I39" s="14"/>
      <c r="J39" s="14"/>
      <c r="K39" s="14"/>
      <c r="L39" s="58"/>
    </row>
    <row r="40" spans="2:14" ht="13.5">
      <c r="B40" s="55" t="s">
        <v>75</v>
      </c>
      <c r="C40" s="14" t="s">
        <v>112</v>
      </c>
      <c r="D40" s="14"/>
      <c r="E40" s="14"/>
      <c r="F40" s="56"/>
      <c r="G40" s="70"/>
      <c r="H40" s="14"/>
      <c r="I40" s="14"/>
      <c r="J40" s="14"/>
      <c r="K40" s="14"/>
      <c r="L40" s="58"/>
      <c r="N40" s="14"/>
    </row>
    <row r="41" spans="2:14" ht="13.5">
      <c r="B41" s="55"/>
      <c r="C41" s="73" t="s">
        <v>147</v>
      </c>
      <c r="D41" s="14"/>
      <c r="E41" s="14"/>
      <c r="F41" s="56"/>
      <c r="G41" s="70"/>
      <c r="H41" s="14"/>
      <c r="I41" s="14"/>
      <c r="J41" s="14"/>
      <c r="K41" s="14"/>
      <c r="L41" s="58"/>
      <c r="N41" s="73"/>
    </row>
    <row r="42" spans="2:14" ht="13.5">
      <c r="B42" s="55" t="s">
        <v>76</v>
      </c>
      <c r="C42" s="14" t="s">
        <v>99</v>
      </c>
      <c r="D42" s="14"/>
      <c r="E42" s="14"/>
      <c r="F42" s="56"/>
      <c r="I42" s="14"/>
      <c r="J42" s="14"/>
      <c r="K42" s="14"/>
      <c r="L42" s="58"/>
      <c r="N42" s="14"/>
    </row>
    <row r="43" spans="2:14" ht="13.5">
      <c r="B43" s="55"/>
      <c r="C43" s="14" t="s">
        <v>146</v>
      </c>
      <c r="D43" s="14"/>
      <c r="E43" s="14"/>
      <c r="F43" s="56"/>
      <c r="I43" s="14"/>
      <c r="J43" s="14"/>
      <c r="K43" s="14"/>
      <c r="L43" s="58"/>
      <c r="N43" s="14"/>
    </row>
    <row r="44" spans="2:14" ht="13.5">
      <c r="B44" s="55" t="s">
        <v>77</v>
      </c>
      <c r="C44" s="14" t="s">
        <v>66</v>
      </c>
      <c r="D44" s="14"/>
      <c r="E44" s="14"/>
      <c r="F44" s="56"/>
      <c r="G44" s="70" t="s">
        <v>145</v>
      </c>
      <c r="H44" s="14" t="s">
        <v>212</v>
      </c>
      <c r="I44" s="14"/>
      <c r="J44" s="14"/>
      <c r="K44" s="14"/>
      <c r="L44" s="58"/>
      <c r="N44" s="14"/>
    </row>
    <row r="45" spans="2:12" ht="13.5">
      <c r="B45" s="59"/>
      <c r="C45" s="14"/>
      <c r="D45" s="14"/>
      <c r="E45" s="14"/>
      <c r="F45" s="56"/>
      <c r="G45" s="70"/>
      <c r="H45" s="14"/>
      <c r="I45" s="14"/>
      <c r="J45" s="14"/>
      <c r="K45" s="14"/>
      <c r="L45" s="58"/>
    </row>
    <row r="46" spans="2:12" ht="9.75" customHeight="1">
      <c r="B46" s="60"/>
      <c r="C46" s="61"/>
      <c r="D46" s="61"/>
      <c r="E46" s="61"/>
      <c r="F46" s="62"/>
      <c r="G46" s="72"/>
      <c r="H46" s="61"/>
      <c r="I46" s="61"/>
      <c r="J46" s="61"/>
      <c r="K46" s="61"/>
      <c r="L46" s="64"/>
    </row>
    <row r="47" spans="2:12" ht="14.25" thickBo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7" ht="15" thickBot="1">
      <c r="B48" s="53">
        <v>7</v>
      </c>
      <c r="C48" s="119" t="s">
        <v>109</v>
      </c>
      <c r="D48" s="119"/>
      <c r="E48" s="119"/>
      <c r="F48" s="119"/>
      <c r="G48" s="120"/>
    </row>
    <row r="49" spans="2:3" ht="9" customHeight="1">
      <c r="B49" s="3"/>
      <c r="C49" s="3"/>
    </row>
    <row r="50" spans="2:12" ht="9.75" customHeight="1">
      <c r="B50" s="32"/>
      <c r="C50" s="24"/>
      <c r="D50" s="22"/>
      <c r="E50" s="22"/>
      <c r="F50" s="23"/>
      <c r="G50" s="30"/>
      <c r="H50" s="22"/>
      <c r="I50" s="22"/>
      <c r="J50" s="22"/>
      <c r="K50" s="22"/>
      <c r="L50" s="25"/>
    </row>
    <row r="51" spans="2:12" ht="13.5">
      <c r="B51" s="55" t="s">
        <v>148</v>
      </c>
      <c r="C51" s="14" t="s">
        <v>55</v>
      </c>
      <c r="D51" s="14"/>
      <c r="E51" s="14"/>
      <c r="F51" s="56"/>
      <c r="G51" s="70"/>
      <c r="H51" s="14"/>
      <c r="I51" s="14"/>
      <c r="J51" s="14"/>
      <c r="K51" s="14"/>
      <c r="L51" s="58"/>
    </row>
    <row r="52" spans="2:12" ht="13.5">
      <c r="B52" s="55" t="s">
        <v>129</v>
      </c>
      <c r="C52" s="14" t="s">
        <v>71</v>
      </c>
      <c r="D52" s="14"/>
      <c r="E52" s="14"/>
      <c r="F52" s="56"/>
      <c r="G52" s="70" t="s">
        <v>149</v>
      </c>
      <c r="H52" s="14" t="s">
        <v>104</v>
      </c>
      <c r="I52" s="14"/>
      <c r="J52" s="14"/>
      <c r="K52" s="14"/>
      <c r="L52" s="58"/>
    </row>
    <row r="53" spans="2:12" ht="13.5">
      <c r="B53" s="55"/>
      <c r="C53" s="14"/>
      <c r="D53" s="14"/>
      <c r="E53" s="14"/>
      <c r="F53" s="56"/>
      <c r="G53" s="70"/>
      <c r="H53" s="14" t="s">
        <v>105</v>
      </c>
      <c r="I53" s="14"/>
      <c r="J53" s="14"/>
      <c r="K53" s="14"/>
      <c r="L53" s="58"/>
    </row>
    <row r="54" spans="2:12" ht="13.5">
      <c r="B54" s="55" t="s">
        <v>150</v>
      </c>
      <c r="C54" s="14" t="s">
        <v>70</v>
      </c>
      <c r="D54" s="14"/>
      <c r="E54" s="14"/>
      <c r="F54" s="56"/>
      <c r="G54" s="70" t="s">
        <v>151</v>
      </c>
      <c r="H54" s="14" t="s">
        <v>102</v>
      </c>
      <c r="I54" s="14"/>
      <c r="J54" s="14"/>
      <c r="K54" s="14"/>
      <c r="L54" s="58"/>
    </row>
    <row r="55" spans="2:12" ht="13.5">
      <c r="B55" s="55"/>
      <c r="C55" s="14"/>
      <c r="D55" s="14"/>
      <c r="E55" s="14"/>
      <c r="F55" s="56"/>
      <c r="G55" s="70"/>
      <c r="H55" s="14" t="s">
        <v>103</v>
      </c>
      <c r="I55" s="14"/>
      <c r="J55" s="14"/>
      <c r="K55" s="14"/>
      <c r="L55" s="58"/>
    </row>
    <row r="56" spans="2:12" ht="13.5">
      <c r="B56" s="55" t="s">
        <v>152</v>
      </c>
      <c r="C56" s="14" t="s">
        <v>72</v>
      </c>
      <c r="D56" s="14"/>
      <c r="E56" s="14"/>
      <c r="F56" s="56"/>
      <c r="G56" s="70" t="s">
        <v>153</v>
      </c>
      <c r="H56" s="14" t="s">
        <v>101</v>
      </c>
      <c r="I56" s="14"/>
      <c r="J56" s="14"/>
      <c r="K56" s="14"/>
      <c r="L56" s="58"/>
    </row>
    <row r="57" spans="2:12" ht="9.75" customHeight="1">
      <c r="B57" s="59"/>
      <c r="C57" s="14"/>
      <c r="D57" s="14"/>
      <c r="E57" s="14"/>
      <c r="F57" s="56"/>
      <c r="G57" s="70"/>
      <c r="H57" s="14"/>
      <c r="I57" s="14"/>
      <c r="J57" s="14"/>
      <c r="K57" s="14"/>
      <c r="L57" s="58"/>
    </row>
    <row r="58" spans="2:12" ht="14.25" customHeight="1">
      <c r="B58" s="59"/>
      <c r="C58" s="14"/>
      <c r="D58" s="14"/>
      <c r="E58" s="14"/>
      <c r="F58" s="56"/>
      <c r="G58" s="70" t="s">
        <v>154</v>
      </c>
      <c r="H58" s="14" t="s">
        <v>106</v>
      </c>
      <c r="I58" s="14"/>
      <c r="J58" s="14"/>
      <c r="K58" s="14"/>
      <c r="L58" s="58"/>
    </row>
    <row r="59" spans="2:12" ht="13.5">
      <c r="B59" s="59"/>
      <c r="C59" s="14"/>
      <c r="D59" s="14"/>
      <c r="E59" s="14"/>
      <c r="F59" s="56"/>
      <c r="G59" s="70"/>
      <c r="H59" s="14" t="s">
        <v>107</v>
      </c>
      <c r="I59" s="14"/>
      <c r="J59" s="14"/>
      <c r="K59" s="14"/>
      <c r="L59" s="58"/>
    </row>
    <row r="60" spans="2:12" ht="9.75" customHeight="1">
      <c r="B60" s="26"/>
      <c r="C60" s="27"/>
      <c r="D60" s="27"/>
      <c r="E60" s="27"/>
      <c r="F60" s="28"/>
      <c r="G60" s="31"/>
      <c r="H60" s="27"/>
      <c r="I60" s="27"/>
      <c r="J60" s="27"/>
      <c r="K60" s="27"/>
      <c r="L60" s="29"/>
    </row>
    <row r="62" spans="2:7" ht="18" customHeight="1">
      <c r="B62" s="113" t="s">
        <v>133</v>
      </c>
      <c r="C62" s="114"/>
      <c r="D62" s="114"/>
      <c r="E62" s="114"/>
      <c r="F62" s="114"/>
      <c r="G62" s="115"/>
    </row>
    <row r="64" spans="2:12" ht="18" customHeight="1">
      <c r="B64" s="75"/>
      <c r="C64" s="76" t="s">
        <v>136</v>
      </c>
      <c r="D64" s="76"/>
      <c r="E64" s="76"/>
      <c r="F64" s="76"/>
      <c r="G64" s="76"/>
      <c r="H64" s="76"/>
      <c r="I64" s="76"/>
      <c r="J64" s="76"/>
      <c r="K64" s="76"/>
      <c r="L64" s="77"/>
    </row>
    <row r="65" spans="2:12" ht="18" customHeight="1">
      <c r="B65" s="78"/>
      <c r="C65" s="14" t="s">
        <v>137</v>
      </c>
      <c r="D65" s="14"/>
      <c r="E65" s="14"/>
      <c r="F65" s="14"/>
      <c r="G65" s="14"/>
      <c r="H65" s="14"/>
      <c r="I65" s="14"/>
      <c r="J65" s="14"/>
      <c r="K65" s="14"/>
      <c r="L65" s="79"/>
    </row>
    <row r="66" spans="2:12" ht="18" customHeight="1">
      <c r="B66" s="80"/>
      <c r="C66" s="81" t="s">
        <v>156</v>
      </c>
      <c r="D66" s="81"/>
      <c r="E66" s="81"/>
      <c r="F66" s="81"/>
      <c r="G66" s="81"/>
      <c r="H66" s="81"/>
      <c r="I66" s="81"/>
      <c r="J66" s="81"/>
      <c r="K66" s="81"/>
      <c r="L66" s="82"/>
    </row>
    <row r="67" spans="2:12" ht="18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8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password="C7C4" sheet="1" objects="1" scenarios="1"/>
  <mergeCells count="5">
    <mergeCell ref="B62:G62"/>
    <mergeCell ref="B2:H2"/>
    <mergeCell ref="C17:G17"/>
    <mergeCell ref="C34:G34"/>
    <mergeCell ref="C48:G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zoomScale="75" zoomScaleNormal="75" zoomScalePageLayoutView="0" workbookViewId="0" topLeftCell="B22">
      <selection activeCell="B2" sqref="B2:L2"/>
    </sheetView>
  </sheetViews>
  <sheetFormatPr defaultColWidth="9.00390625" defaultRowHeight="13.5"/>
  <cols>
    <col min="1" max="1" width="2.625" style="34" hidden="1" customWidth="1"/>
    <col min="2" max="3" width="4.625" style="1" customWidth="1"/>
    <col min="4" max="4" width="6.625" style="44" customWidth="1"/>
    <col min="5" max="5" width="19.625" style="44" customWidth="1"/>
    <col min="6" max="6" width="2.50390625" style="44" hidden="1" customWidth="1"/>
    <col min="7" max="7" width="4.625" style="52" customWidth="1"/>
    <col min="8" max="8" width="4.00390625" style="52" customWidth="1"/>
    <col min="9" max="9" width="17.625" style="44" customWidth="1"/>
    <col min="10" max="10" width="9.625" style="44" customWidth="1"/>
    <col min="11" max="11" width="9.00390625" style="44" customWidth="1"/>
    <col min="12" max="12" width="13.625" style="44" customWidth="1"/>
    <col min="13" max="13" width="1.4921875" style="0" customWidth="1"/>
    <col min="14" max="14" width="6.25390625" style="0" customWidth="1"/>
    <col min="17" max="17" width="10.875" style="0" customWidth="1"/>
    <col min="18" max="18" width="22.00390625" style="0" customWidth="1"/>
    <col min="19" max="19" width="12.50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4.125" style="0" customWidth="1"/>
    <col min="24" max="24" width="8.375" style="0" customWidth="1"/>
    <col min="25" max="25" width="5.625" style="0" customWidth="1"/>
    <col min="29" max="29" width="22.375" style="0" customWidth="1"/>
    <col min="30" max="32" width="9.00390625" style="0" hidden="1" customWidth="1"/>
  </cols>
  <sheetData>
    <row r="1" spans="4:22" ht="19.5" customHeight="1">
      <c r="D1" s="35"/>
      <c r="E1" s="35"/>
      <c r="F1" s="35"/>
      <c r="G1" s="36"/>
      <c r="H1" s="36"/>
      <c r="I1" s="35"/>
      <c r="J1" s="35"/>
      <c r="K1" s="35"/>
      <c r="L1" s="33" t="s">
        <v>218</v>
      </c>
      <c r="V1" s="33"/>
    </row>
    <row r="2" spans="2:23" ht="29.25" customHeight="1">
      <c r="B2" s="179" t="s">
        <v>15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  <c r="N2" s="179" t="s">
        <v>113</v>
      </c>
      <c r="O2" s="180"/>
      <c r="P2" s="180"/>
      <c r="Q2" s="180"/>
      <c r="R2" s="180"/>
      <c r="S2" s="180"/>
      <c r="T2" s="180"/>
      <c r="U2" s="180"/>
      <c r="V2" s="180"/>
      <c r="W2" s="181"/>
    </row>
    <row r="3" spans="2:23" ht="24" customHeight="1">
      <c r="B3" s="135" t="s">
        <v>11</v>
      </c>
      <c r="C3" s="137"/>
      <c r="D3" s="188"/>
      <c r="E3" s="188"/>
      <c r="F3" s="188"/>
      <c r="G3" s="188"/>
      <c r="H3" s="188"/>
      <c r="I3" s="37" t="s">
        <v>0</v>
      </c>
      <c r="J3" s="122"/>
      <c r="K3" s="123"/>
      <c r="L3" s="124"/>
      <c r="N3" s="135" t="s">
        <v>11</v>
      </c>
      <c r="O3" s="137"/>
      <c r="P3" s="170">
        <f>D3</f>
        <v>0</v>
      </c>
      <c r="Q3" s="171"/>
      <c r="R3" s="135" t="s">
        <v>16</v>
      </c>
      <c r="S3" s="136"/>
      <c r="T3" s="136"/>
      <c r="U3" s="136"/>
      <c r="V3" s="136"/>
      <c r="W3" s="137"/>
    </row>
    <row r="4" spans="2:23" ht="24" customHeight="1">
      <c r="B4" s="135" t="s">
        <v>12</v>
      </c>
      <c r="C4" s="137"/>
      <c r="D4" s="188"/>
      <c r="E4" s="188"/>
      <c r="F4" s="188"/>
      <c r="G4" s="188"/>
      <c r="H4" s="188"/>
      <c r="I4" s="37" t="s">
        <v>134</v>
      </c>
      <c r="J4" s="185" t="str">
        <f>DATEDIF(J3,J5,"y")&amp;"年"&amp;DATEDIF(J3,J5,"ym")&amp;"ヶ月"</f>
        <v>0年0ヶ月</v>
      </c>
      <c r="K4" s="186" t="s">
        <v>157</v>
      </c>
      <c r="L4" s="187" t="e">
        <v>#VALUE!</v>
      </c>
      <c r="N4" s="135" t="s">
        <v>12</v>
      </c>
      <c r="O4" s="137"/>
      <c r="P4" s="170">
        <f>D4</f>
        <v>0</v>
      </c>
      <c r="Q4" s="171"/>
      <c r="R4" s="192">
        <f>B39</f>
        <v>0</v>
      </c>
      <c r="S4" s="193"/>
      <c r="T4" s="193"/>
      <c r="U4" s="193"/>
      <c r="V4" s="193"/>
      <c r="W4" s="194"/>
    </row>
    <row r="5" spans="2:23" ht="24" customHeight="1">
      <c r="B5" s="135" t="s">
        <v>13</v>
      </c>
      <c r="C5" s="137"/>
      <c r="D5" s="188"/>
      <c r="E5" s="188"/>
      <c r="F5" s="188"/>
      <c r="G5" s="188"/>
      <c r="H5" s="188"/>
      <c r="I5" s="38" t="s">
        <v>138</v>
      </c>
      <c r="J5" s="122"/>
      <c r="K5" s="123"/>
      <c r="L5" s="124"/>
      <c r="N5" s="135" t="s">
        <v>13</v>
      </c>
      <c r="O5" s="137"/>
      <c r="P5" s="170">
        <f>D5</f>
        <v>0</v>
      </c>
      <c r="Q5" s="171"/>
      <c r="R5" s="195"/>
      <c r="S5" s="196"/>
      <c r="T5" s="196"/>
      <c r="U5" s="196"/>
      <c r="V5" s="196"/>
      <c r="W5" s="197"/>
    </row>
    <row r="6" spans="2:23" ht="24" customHeight="1">
      <c r="B6" s="116" t="s">
        <v>57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N6" s="135" t="s">
        <v>0</v>
      </c>
      <c r="O6" s="137"/>
      <c r="P6" s="175">
        <f>J3</f>
        <v>0</v>
      </c>
      <c r="Q6" s="177"/>
      <c r="R6" s="195"/>
      <c r="S6" s="196"/>
      <c r="T6" s="196"/>
      <c r="U6" s="196"/>
      <c r="V6" s="196"/>
      <c r="W6" s="197"/>
    </row>
    <row r="7" spans="2:23" ht="24" customHeight="1" thickBot="1">
      <c r="B7" s="5">
        <v>1</v>
      </c>
      <c r="C7" s="6" t="s">
        <v>1</v>
      </c>
      <c r="D7" s="7"/>
      <c r="E7" s="39"/>
      <c r="F7" s="40"/>
      <c r="G7" s="5">
        <v>4</v>
      </c>
      <c r="H7" s="6" t="s">
        <v>24</v>
      </c>
      <c r="I7" s="7"/>
      <c r="J7" s="7"/>
      <c r="K7" s="40"/>
      <c r="L7" s="39"/>
      <c r="N7" s="135" t="s">
        <v>162</v>
      </c>
      <c r="O7" s="137"/>
      <c r="P7" s="175">
        <f>J5</f>
        <v>0</v>
      </c>
      <c r="Q7" s="177"/>
      <c r="R7" s="198"/>
      <c r="S7" s="199"/>
      <c r="T7" s="199"/>
      <c r="U7" s="199"/>
      <c r="V7" s="199"/>
      <c r="W7" s="200"/>
    </row>
    <row r="8" spans="2:23" ht="18" customHeight="1" thickBot="1" thickTop="1">
      <c r="B8" s="2"/>
      <c r="C8" s="172"/>
      <c r="D8" s="173"/>
      <c r="E8" s="174"/>
      <c r="F8" s="41"/>
      <c r="G8" s="42"/>
      <c r="H8" s="42"/>
      <c r="I8" s="43"/>
      <c r="J8" s="172"/>
      <c r="K8" s="173"/>
      <c r="L8" s="174"/>
      <c r="N8" s="135" t="s">
        <v>25</v>
      </c>
      <c r="O8" s="137"/>
      <c r="P8" s="190"/>
      <c r="Q8" s="191"/>
      <c r="R8" s="38" t="s">
        <v>163</v>
      </c>
      <c r="S8" s="201">
        <f>J39</f>
        <v>0</v>
      </c>
      <c r="T8" s="202"/>
      <c r="U8" s="202"/>
      <c r="V8" s="202"/>
      <c r="W8" s="203"/>
    </row>
    <row r="9" spans="1:35" ht="24" customHeight="1" thickTop="1">
      <c r="A9" s="34">
        <v>1</v>
      </c>
      <c r="B9" s="2" t="s">
        <v>48</v>
      </c>
      <c r="C9" s="3" t="s">
        <v>26</v>
      </c>
      <c r="D9" s="88">
        <v>4</v>
      </c>
      <c r="E9" s="84"/>
      <c r="F9" s="41">
        <v>1</v>
      </c>
      <c r="G9" s="42" t="s">
        <v>114</v>
      </c>
      <c r="H9" s="43" t="s">
        <v>4</v>
      </c>
      <c r="J9" s="43"/>
      <c r="K9" s="85"/>
      <c r="L9" s="89">
        <v>5</v>
      </c>
      <c r="N9" s="135" t="s">
        <v>135</v>
      </c>
      <c r="O9" s="137"/>
      <c r="P9" s="170" t="str">
        <f>DATEDIF(P6,P8,"y")&amp;"年"&amp;DATEDIF(P6,P8,"ym")&amp;"ヶ月"</f>
        <v>0年0ヶ月</v>
      </c>
      <c r="Q9" s="171" t="e">
        <v>#VALUE!</v>
      </c>
      <c r="R9" s="38" t="s">
        <v>164</v>
      </c>
      <c r="S9" s="175">
        <f>J43</f>
        <v>37802</v>
      </c>
      <c r="T9" s="176"/>
      <c r="U9" s="176"/>
      <c r="V9" s="176"/>
      <c r="W9" s="177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8" customHeight="1">
      <c r="A10" s="34">
        <v>2</v>
      </c>
      <c r="B10" s="2" t="s">
        <v>47</v>
      </c>
      <c r="C10" s="3" t="s">
        <v>27</v>
      </c>
      <c r="D10" s="88">
        <v>3</v>
      </c>
      <c r="E10" s="84"/>
      <c r="F10" s="42">
        <v>2</v>
      </c>
      <c r="G10" s="45" t="s">
        <v>115</v>
      </c>
      <c r="H10" s="43" t="s">
        <v>6</v>
      </c>
      <c r="J10" s="43"/>
      <c r="K10" s="85"/>
      <c r="L10" s="89">
        <v>4</v>
      </c>
      <c r="N10" s="164" t="s">
        <v>21</v>
      </c>
      <c r="O10" s="164"/>
      <c r="P10" s="164"/>
      <c r="Q10" s="164"/>
      <c r="R10" s="164"/>
      <c r="S10" s="164"/>
      <c r="T10" s="164"/>
      <c r="U10" s="165"/>
      <c r="V10" s="165"/>
      <c r="W10" s="166"/>
      <c r="X10" s="94" t="e">
        <f>VLOOKUP(C8,A9:E13,4)</f>
        <v>#N/A</v>
      </c>
      <c r="Y10" s="95"/>
      <c r="Z10" s="95"/>
      <c r="AA10" s="162" t="s">
        <v>159</v>
      </c>
      <c r="AB10" s="162"/>
      <c r="AC10" s="162"/>
      <c r="AD10" s="162"/>
      <c r="AE10" s="162"/>
      <c r="AF10" s="162"/>
      <c r="AG10" s="95"/>
      <c r="AH10" s="95"/>
      <c r="AI10" s="95"/>
    </row>
    <row r="11" spans="1:35" ht="18" customHeight="1">
      <c r="A11" s="34">
        <v>3</v>
      </c>
      <c r="B11" s="2" t="s">
        <v>53</v>
      </c>
      <c r="C11" s="3" t="s">
        <v>28</v>
      </c>
      <c r="D11" s="88">
        <v>2</v>
      </c>
      <c r="E11" s="84"/>
      <c r="F11" s="42">
        <v>3</v>
      </c>
      <c r="G11" s="45" t="s">
        <v>116</v>
      </c>
      <c r="H11" s="43" t="s">
        <v>58</v>
      </c>
      <c r="J11" s="43"/>
      <c r="K11" s="85"/>
      <c r="L11" s="89">
        <v>3</v>
      </c>
      <c r="N11" s="11" t="s">
        <v>18</v>
      </c>
      <c r="O11" s="167" t="s">
        <v>19</v>
      </c>
      <c r="P11" s="168"/>
      <c r="Q11" s="169"/>
      <c r="R11" s="178" t="s">
        <v>20</v>
      </c>
      <c r="S11" s="178"/>
      <c r="T11" s="178"/>
      <c r="U11" s="178"/>
      <c r="V11" s="204" t="s">
        <v>54</v>
      </c>
      <c r="W11" s="204"/>
      <c r="X11" s="94" t="e">
        <f>VLOOKUP(C16,A17:E25,4)</f>
        <v>#N/A</v>
      </c>
      <c r="Y11" s="96" t="s">
        <v>18</v>
      </c>
      <c r="Z11" s="162" t="s">
        <v>19</v>
      </c>
      <c r="AA11" s="162"/>
      <c r="AB11" s="162"/>
      <c r="AC11" s="162" t="s">
        <v>20</v>
      </c>
      <c r="AD11" s="162"/>
      <c r="AE11" s="162"/>
      <c r="AF11" s="162"/>
      <c r="AG11" s="163" t="s">
        <v>166</v>
      </c>
      <c r="AH11" s="163"/>
      <c r="AI11" s="95"/>
    </row>
    <row r="12" spans="1:35" ht="18" customHeight="1">
      <c r="A12" s="34">
        <v>4</v>
      </c>
      <c r="B12" s="2" t="s">
        <v>46</v>
      </c>
      <c r="C12" s="3" t="s">
        <v>29</v>
      </c>
      <c r="D12" s="88">
        <v>1</v>
      </c>
      <c r="E12" s="84"/>
      <c r="F12" s="42">
        <v>4</v>
      </c>
      <c r="G12" s="45" t="s">
        <v>117</v>
      </c>
      <c r="H12" s="43" t="s">
        <v>5</v>
      </c>
      <c r="J12" s="43"/>
      <c r="K12" s="85"/>
      <c r="L12" s="89">
        <v>2</v>
      </c>
      <c r="N12" s="8">
        <v>1</v>
      </c>
      <c r="O12" s="125" t="s">
        <v>1</v>
      </c>
      <c r="P12" s="126"/>
      <c r="Q12" s="127"/>
      <c r="R12" s="121" t="e">
        <f>VLOOKUP(C8,A9:D13,3,)</f>
        <v>#N/A</v>
      </c>
      <c r="S12" s="121"/>
      <c r="T12" s="121"/>
      <c r="U12" s="121"/>
      <c r="V12" s="134" t="e">
        <f>ROUNDDOWN(X12*10/4,2)</f>
        <v>#N/A</v>
      </c>
      <c r="W12" s="134"/>
      <c r="X12" s="95" t="e">
        <f>VLOOKUP(C8,A9:E13,4)</f>
        <v>#N/A</v>
      </c>
      <c r="Y12" s="97">
        <v>1</v>
      </c>
      <c r="Z12" s="159" t="s">
        <v>1</v>
      </c>
      <c r="AA12" s="159"/>
      <c r="AB12" s="159"/>
      <c r="AC12" s="160" t="e">
        <f>VLOOKUP(C8,A9:E13,3,)</f>
        <v>#N/A</v>
      </c>
      <c r="AD12" s="160"/>
      <c r="AE12" s="160"/>
      <c r="AF12" s="160"/>
      <c r="AG12" s="161" t="e">
        <f>ROUNDDOWN(X12*10/4,2)</f>
        <v>#N/A</v>
      </c>
      <c r="AH12" s="161"/>
      <c r="AI12" s="95"/>
    </row>
    <row r="13" spans="1:35" ht="18" customHeight="1">
      <c r="A13" s="34">
        <v>5</v>
      </c>
      <c r="B13" s="2" t="s">
        <v>45</v>
      </c>
      <c r="C13" s="3" t="s">
        <v>30</v>
      </c>
      <c r="D13" s="88">
        <v>0</v>
      </c>
      <c r="E13" s="84"/>
      <c r="F13" s="42">
        <v>5</v>
      </c>
      <c r="G13" s="45" t="s">
        <v>118</v>
      </c>
      <c r="H13" s="43" t="s">
        <v>59</v>
      </c>
      <c r="J13" s="43"/>
      <c r="K13" s="85"/>
      <c r="L13" s="89">
        <v>1</v>
      </c>
      <c r="N13" s="8">
        <v>2</v>
      </c>
      <c r="O13" s="125" t="s">
        <v>216</v>
      </c>
      <c r="P13" s="126"/>
      <c r="Q13" s="127"/>
      <c r="R13" s="121" t="e">
        <f>VLOOKUP(C16,A17:D25,3)</f>
        <v>#N/A</v>
      </c>
      <c r="S13" s="121"/>
      <c r="T13" s="121"/>
      <c r="U13" s="121"/>
      <c r="V13" s="134" t="e">
        <f>ROUNDDOWN(X13*10/8,2)</f>
        <v>#N/A</v>
      </c>
      <c r="W13" s="134"/>
      <c r="X13" s="95" t="e">
        <f>VLOOKUP(C16,A17:E25,4)</f>
        <v>#N/A</v>
      </c>
      <c r="Y13" s="97">
        <v>2</v>
      </c>
      <c r="Z13" s="158" t="s">
        <v>217</v>
      </c>
      <c r="AA13" s="159"/>
      <c r="AB13" s="159"/>
      <c r="AC13" s="160" t="e">
        <f>VLOOKUP(C16,A17:E25,3)</f>
        <v>#N/A</v>
      </c>
      <c r="AD13" s="160"/>
      <c r="AE13" s="160"/>
      <c r="AF13" s="160"/>
      <c r="AG13" s="161" t="e">
        <f>ROUNDDOWN(X13*10/8,2)</f>
        <v>#N/A</v>
      </c>
      <c r="AH13" s="161"/>
      <c r="AI13" s="95"/>
    </row>
    <row r="14" spans="2:35" ht="18" customHeight="1">
      <c r="B14" s="2"/>
      <c r="C14" s="9"/>
      <c r="D14" s="85"/>
      <c r="E14" s="86"/>
      <c r="F14" s="46">
        <v>6</v>
      </c>
      <c r="G14" s="45" t="s">
        <v>119</v>
      </c>
      <c r="H14" s="43" t="s">
        <v>3</v>
      </c>
      <c r="J14" s="43"/>
      <c r="K14" s="85"/>
      <c r="L14" s="89">
        <v>0</v>
      </c>
      <c r="N14" s="8">
        <v>3</v>
      </c>
      <c r="O14" s="128" t="s">
        <v>214</v>
      </c>
      <c r="P14" s="129"/>
      <c r="Q14" s="130"/>
      <c r="R14" s="121" t="e">
        <f>VLOOKUP(C27,A28:D35,3)</f>
        <v>#N/A</v>
      </c>
      <c r="S14" s="121"/>
      <c r="T14" s="121"/>
      <c r="U14" s="121"/>
      <c r="V14" s="134" t="e">
        <f>ROUNDDOWN(X14*10/7,2)</f>
        <v>#N/A</v>
      </c>
      <c r="W14" s="134"/>
      <c r="X14" s="95" t="e">
        <f>VLOOKUP(C27,A28:E35,4)</f>
        <v>#N/A</v>
      </c>
      <c r="Y14" s="97">
        <v>5</v>
      </c>
      <c r="Z14" s="159" t="s">
        <v>9</v>
      </c>
      <c r="AA14" s="159"/>
      <c r="AB14" s="159"/>
      <c r="AC14" s="160" t="e">
        <f>VLOOKUP(J16,F17:L22,3)</f>
        <v>#N/A</v>
      </c>
      <c r="AD14" s="160"/>
      <c r="AE14" s="160"/>
      <c r="AF14" s="160"/>
      <c r="AG14" s="161" t="e">
        <f>ROUNDDOWN(X16*10/5,2)</f>
        <v>#N/A</v>
      </c>
      <c r="AH14" s="161"/>
      <c r="AI14" s="95"/>
    </row>
    <row r="15" spans="2:35" ht="18" customHeight="1" thickBot="1">
      <c r="B15" s="5">
        <v>2</v>
      </c>
      <c r="C15" s="6" t="s">
        <v>216</v>
      </c>
      <c r="D15" s="40"/>
      <c r="E15" s="39"/>
      <c r="G15" s="5">
        <v>5</v>
      </c>
      <c r="H15" s="6" t="s">
        <v>9</v>
      </c>
      <c r="I15" s="40"/>
      <c r="J15" s="40"/>
      <c r="K15" s="40"/>
      <c r="L15" s="39"/>
      <c r="N15" s="8">
        <v>4</v>
      </c>
      <c r="O15" s="125" t="s">
        <v>24</v>
      </c>
      <c r="P15" s="126"/>
      <c r="Q15" s="127"/>
      <c r="R15" s="157" t="e">
        <f>VLOOKUP(J8,F9:L14,3)</f>
        <v>#N/A</v>
      </c>
      <c r="S15" s="157"/>
      <c r="T15" s="157"/>
      <c r="U15" s="157"/>
      <c r="V15" s="134" t="e">
        <f>ROUNDDOWN(X15*10/5,2)</f>
        <v>#N/A</v>
      </c>
      <c r="W15" s="134"/>
      <c r="X15" s="95" t="e">
        <f>VLOOKUP(J8,F9:L14,7)</f>
        <v>#N/A</v>
      </c>
      <c r="Y15" s="97">
        <v>4</v>
      </c>
      <c r="Z15" s="159" t="s">
        <v>24</v>
      </c>
      <c r="AA15" s="159"/>
      <c r="AB15" s="159"/>
      <c r="AC15" s="160" t="e">
        <f>VLOOKUP(J8,F9:L14,3)</f>
        <v>#N/A</v>
      </c>
      <c r="AD15" s="160"/>
      <c r="AE15" s="160"/>
      <c r="AF15" s="160"/>
      <c r="AG15" s="161" t="e">
        <f>ROUNDDOWN(X15*10/5,2)</f>
        <v>#N/A</v>
      </c>
      <c r="AH15" s="161"/>
      <c r="AI15" s="95"/>
    </row>
    <row r="16" spans="2:35" ht="15.75" customHeight="1" thickBot="1" thickTop="1">
      <c r="B16" s="2"/>
      <c r="C16" s="172"/>
      <c r="D16" s="173"/>
      <c r="E16" s="174"/>
      <c r="G16" s="45"/>
      <c r="H16" s="42"/>
      <c r="I16" s="43"/>
      <c r="J16" s="172"/>
      <c r="K16" s="173"/>
      <c r="L16" s="174"/>
      <c r="N16" s="8">
        <v>5</v>
      </c>
      <c r="O16" s="125" t="s">
        <v>9</v>
      </c>
      <c r="P16" s="126"/>
      <c r="Q16" s="127"/>
      <c r="R16" s="157" t="e">
        <f>VLOOKUP(J16,F17:L22,3)</f>
        <v>#N/A</v>
      </c>
      <c r="S16" s="157"/>
      <c r="T16" s="157"/>
      <c r="U16" s="157"/>
      <c r="V16" s="134" t="e">
        <f>ROUNDDOWN(X16*10/5,2)</f>
        <v>#N/A</v>
      </c>
      <c r="W16" s="134"/>
      <c r="X16" s="95" t="e">
        <f>VLOOKUP(J16,F17:L22,7)</f>
        <v>#N/A</v>
      </c>
      <c r="Y16" s="97">
        <v>7</v>
      </c>
      <c r="Z16" s="159" t="s">
        <v>10</v>
      </c>
      <c r="AA16" s="159"/>
      <c r="AB16" s="159"/>
      <c r="AC16" s="160" t="e">
        <f>VLOOKUP(J31,F32:L35,3)</f>
        <v>#N/A</v>
      </c>
      <c r="AD16" s="160"/>
      <c r="AE16" s="160"/>
      <c r="AF16" s="160"/>
      <c r="AG16" s="161" t="e">
        <f>ROUNDDOWN(X18*10/3,2)</f>
        <v>#N/A</v>
      </c>
      <c r="AH16" s="161"/>
      <c r="AI16" s="95"/>
    </row>
    <row r="17" spans="1:35" ht="18" customHeight="1" thickTop="1">
      <c r="A17" s="34">
        <v>1</v>
      </c>
      <c r="B17" s="2" t="s">
        <v>48</v>
      </c>
      <c r="C17" s="4" t="s">
        <v>2</v>
      </c>
      <c r="D17" s="90">
        <v>8</v>
      </c>
      <c r="E17" s="86"/>
      <c r="F17" s="44">
        <v>1</v>
      </c>
      <c r="G17" s="45" t="s">
        <v>114</v>
      </c>
      <c r="H17" s="43" t="s">
        <v>64</v>
      </c>
      <c r="J17" s="43"/>
      <c r="K17" s="85"/>
      <c r="L17" s="91">
        <v>5</v>
      </c>
      <c r="N17" s="8">
        <v>6</v>
      </c>
      <c r="O17" s="125" t="s">
        <v>65</v>
      </c>
      <c r="P17" s="126"/>
      <c r="Q17" s="127"/>
      <c r="R17" s="157" t="e">
        <f>VLOOKUP(J24,F25:L29,3)</f>
        <v>#N/A</v>
      </c>
      <c r="S17" s="157"/>
      <c r="T17" s="157"/>
      <c r="U17" s="157"/>
      <c r="V17" s="134" t="e">
        <f>ROUNDDOWN(X17*10/4,2)</f>
        <v>#N/A</v>
      </c>
      <c r="W17" s="134"/>
      <c r="X17" s="95" t="e">
        <f>VLOOKUP(J24,F25:L29,7)</f>
        <v>#N/A</v>
      </c>
      <c r="Y17" s="97">
        <v>6</v>
      </c>
      <c r="Z17" s="159" t="s">
        <v>65</v>
      </c>
      <c r="AA17" s="159"/>
      <c r="AB17" s="159"/>
      <c r="AC17" s="160" t="e">
        <f>VLOOKUP(J24,F25:L29,3)</f>
        <v>#N/A</v>
      </c>
      <c r="AD17" s="160"/>
      <c r="AE17" s="160"/>
      <c r="AF17" s="160"/>
      <c r="AG17" s="161" t="e">
        <f>ROUNDDOWN(X17*10/4,2)</f>
        <v>#N/A</v>
      </c>
      <c r="AH17" s="161"/>
      <c r="AI17" s="95"/>
    </row>
    <row r="18" spans="1:35" ht="18" customHeight="1">
      <c r="A18" s="34">
        <v>2</v>
      </c>
      <c r="B18" s="2" t="s">
        <v>47</v>
      </c>
      <c r="C18" s="4" t="s">
        <v>31</v>
      </c>
      <c r="D18" s="90">
        <v>7</v>
      </c>
      <c r="E18" s="86"/>
      <c r="F18" s="44">
        <v>2</v>
      </c>
      <c r="G18" s="45" t="s">
        <v>120</v>
      </c>
      <c r="H18" s="43" t="s">
        <v>8</v>
      </c>
      <c r="J18" s="43"/>
      <c r="K18" s="85"/>
      <c r="L18" s="89">
        <v>4</v>
      </c>
      <c r="N18" s="83">
        <v>7</v>
      </c>
      <c r="O18" s="128" t="s">
        <v>10</v>
      </c>
      <c r="P18" s="129"/>
      <c r="Q18" s="130"/>
      <c r="R18" s="157" t="e">
        <f>VLOOKUP(J31,F32:L35,3)</f>
        <v>#N/A</v>
      </c>
      <c r="S18" s="157"/>
      <c r="T18" s="157"/>
      <c r="U18" s="157"/>
      <c r="V18" s="134" t="e">
        <f>ROUNDDOWN(X18*10/3,2)</f>
        <v>#N/A</v>
      </c>
      <c r="W18" s="134"/>
      <c r="X18" s="95" t="e">
        <f>VLOOKUP(J31,F32:L35,7)</f>
        <v>#N/A</v>
      </c>
      <c r="Y18" s="97">
        <v>3</v>
      </c>
      <c r="Z18" s="158" t="s">
        <v>215</v>
      </c>
      <c r="AA18" s="159"/>
      <c r="AB18" s="159"/>
      <c r="AC18" s="160" t="e">
        <f>VLOOKUP(C27,A28:E35,3)</f>
        <v>#N/A</v>
      </c>
      <c r="AD18" s="160"/>
      <c r="AE18" s="160"/>
      <c r="AF18" s="160"/>
      <c r="AG18" s="161" t="e">
        <f>ROUNDDOWN(X14*10/7,2)</f>
        <v>#N/A</v>
      </c>
      <c r="AH18" s="161"/>
      <c r="AI18" s="95"/>
    </row>
    <row r="19" spans="1:35" ht="18" customHeight="1">
      <c r="A19" s="34">
        <v>3</v>
      </c>
      <c r="B19" s="2" t="s">
        <v>53</v>
      </c>
      <c r="C19" s="4" t="s">
        <v>32</v>
      </c>
      <c r="D19" s="90">
        <v>6</v>
      </c>
      <c r="E19" s="86"/>
      <c r="F19" s="44">
        <v>3</v>
      </c>
      <c r="G19" s="45" t="s">
        <v>121</v>
      </c>
      <c r="H19" s="43" t="s">
        <v>7</v>
      </c>
      <c r="J19" s="43"/>
      <c r="K19" s="85"/>
      <c r="L19" s="89">
        <v>3</v>
      </c>
      <c r="N19" s="154" t="s">
        <v>132</v>
      </c>
      <c r="O19" s="155"/>
      <c r="P19" s="155"/>
      <c r="Q19" s="155"/>
      <c r="R19" s="155"/>
      <c r="S19" s="155"/>
      <c r="T19" s="155"/>
      <c r="U19" s="156"/>
      <c r="V19" s="152" t="e">
        <f>ROUNDDOWN(SUM(V12:V18)/70,2)</f>
        <v>#N/A</v>
      </c>
      <c r="W19" s="153"/>
      <c r="X19" s="95"/>
      <c r="Y19" s="95"/>
      <c r="Z19" s="95"/>
      <c r="AA19" s="95"/>
      <c r="AB19" s="95"/>
      <c r="AC19" s="95"/>
      <c r="AD19" s="95"/>
      <c r="AE19" s="95"/>
      <c r="AF19" s="95"/>
      <c r="AG19" s="189" t="e">
        <f>ROUNDDOWN(SUM(AG12:AG18)/70,2)</f>
        <v>#N/A</v>
      </c>
      <c r="AH19" s="189"/>
      <c r="AI19" s="95"/>
    </row>
    <row r="20" spans="1:35" ht="18" customHeight="1">
      <c r="A20" s="34">
        <v>4</v>
      </c>
      <c r="B20" s="2" t="s">
        <v>46</v>
      </c>
      <c r="C20" s="4" t="s">
        <v>33</v>
      </c>
      <c r="D20" s="90">
        <v>5</v>
      </c>
      <c r="E20" s="86"/>
      <c r="F20" s="44">
        <v>4</v>
      </c>
      <c r="G20" s="45" t="s">
        <v>122</v>
      </c>
      <c r="H20" s="43" t="s">
        <v>63</v>
      </c>
      <c r="J20" s="43"/>
      <c r="K20" s="85"/>
      <c r="L20" s="89">
        <v>2</v>
      </c>
      <c r="S20" s="12"/>
      <c r="T20" s="10"/>
      <c r="U20" s="10"/>
      <c r="V20" s="10"/>
      <c r="W20" s="10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12" ht="18" customHeight="1">
      <c r="A21" s="34">
        <v>5</v>
      </c>
      <c r="B21" s="2" t="s">
        <v>45</v>
      </c>
      <c r="C21" s="4" t="s">
        <v>34</v>
      </c>
      <c r="D21" s="90">
        <v>4</v>
      </c>
      <c r="E21" s="86"/>
      <c r="F21" s="43">
        <v>5</v>
      </c>
      <c r="G21" s="45" t="s">
        <v>123</v>
      </c>
      <c r="H21" s="43" t="s">
        <v>62</v>
      </c>
      <c r="J21" s="43"/>
      <c r="K21" s="85"/>
      <c r="L21" s="89">
        <v>1</v>
      </c>
    </row>
    <row r="22" spans="1:12" ht="18" customHeight="1">
      <c r="A22" s="34">
        <v>6</v>
      </c>
      <c r="B22" s="2" t="s">
        <v>52</v>
      </c>
      <c r="C22" s="4" t="s">
        <v>35</v>
      </c>
      <c r="D22" s="90">
        <v>3</v>
      </c>
      <c r="E22" s="86"/>
      <c r="F22" s="47">
        <v>6</v>
      </c>
      <c r="G22" s="45" t="s">
        <v>124</v>
      </c>
      <c r="H22" s="43" t="s">
        <v>61</v>
      </c>
      <c r="J22" s="43"/>
      <c r="K22" s="85"/>
      <c r="L22" s="92">
        <v>0</v>
      </c>
    </row>
    <row r="23" spans="1:23" ht="18" customHeight="1" thickBot="1">
      <c r="A23" s="34">
        <v>7</v>
      </c>
      <c r="B23" s="2" t="s">
        <v>51</v>
      </c>
      <c r="C23" s="4" t="s">
        <v>36</v>
      </c>
      <c r="D23" s="90">
        <v>2</v>
      </c>
      <c r="E23" s="86"/>
      <c r="G23" s="5">
        <v>6</v>
      </c>
      <c r="H23" s="6" t="s">
        <v>65</v>
      </c>
      <c r="I23" s="40"/>
      <c r="J23" s="40"/>
      <c r="K23" s="40"/>
      <c r="L23" s="39"/>
      <c r="T23" s="13"/>
      <c r="U23" s="13"/>
      <c r="V23" s="13"/>
      <c r="W23" s="13"/>
    </row>
    <row r="24" spans="1:13" ht="18" customHeight="1" thickBot="1" thickTop="1">
      <c r="A24" s="34">
        <v>8</v>
      </c>
      <c r="B24" s="2" t="s">
        <v>50</v>
      </c>
      <c r="C24" s="4" t="s">
        <v>37</v>
      </c>
      <c r="D24" s="90">
        <v>1</v>
      </c>
      <c r="E24" s="86"/>
      <c r="G24" s="45"/>
      <c r="H24" s="42"/>
      <c r="I24" s="43"/>
      <c r="J24" s="172"/>
      <c r="K24" s="173"/>
      <c r="L24" s="174"/>
      <c r="M24">
        <v>5</v>
      </c>
    </row>
    <row r="25" spans="1:12" ht="18" customHeight="1" thickTop="1">
      <c r="A25" s="34">
        <v>9</v>
      </c>
      <c r="B25" s="2" t="s">
        <v>49</v>
      </c>
      <c r="C25" s="4" t="s">
        <v>38</v>
      </c>
      <c r="D25" s="90">
        <v>0</v>
      </c>
      <c r="E25" s="87"/>
      <c r="F25" s="44">
        <v>1</v>
      </c>
      <c r="G25" s="45" t="s">
        <v>114</v>
      </c>
      <c r="H25" s="14" t="s">
        <v>211</v>
      </c>
      <c r="J25" s="43"/>
      <c r="K25" s="43"/>
      <c r="L25" s="91">
        <v>4</v>
      </c>
    </row>
    <row r="26" spans="2:12" ht="18" customHeight="1" thickBot="1">
      <c r="B26" s="5">
        <v>3</v>
      </c>
      <c r="C26" s="6" t="s">
        <v>214</v>
      </c>
      <c r="D26" s="40"/>
      <c r="E26" s="39"/>
      <c r="F26" s="44">
        <v>2</v>
      </c>
      <c r="G26" s="45" t="s">
        <v>125</v>
      </c>
      <c r="H26" s="43" t="s">
        <v>69</v>
      </c>
      <c r="J26" s="43"/>
      <c r="K26" s="43"/>
      <c r="L26" s="89">
        <v>3</v>
      </c>
    </row>
    <row r="27" spans="2:12" ht="18" customHeight="1" thickBot="1" thickTop="1">
      <c r="B27" s="2"/>
      <c r="C27" s="172"/>
      <c r="D27" s="173"/>
      <c r="E27" s="174"/>
      <c r="F27" s="44">
        <v>3</v>
      </c>
      <c r="G27" s="45" t="s">
        <v>126</v>
      </c>
      <c r="H27" s="43" t="s">
        <v>67</v>
      </c>
      <c r="J27" s="43"/>
      <c r="K27" s="43"/>
      <c r="L27" s="89">
        <v>2</v>
      </c>
    </row>
    <row r="28" spans="1:12" ht="18" customHeight="1" thickTop="1">
      <c r="A28" s="34">
        <v>1</v>
      </c>
      <c r="B28" s="2" t="s">
        <v>48</v>
      </c>
      <c r="C28" s="4" t="s">
        <v>2</v>
      </c>
      <c r="D28" s="90">
        <v>7</v>
      </c>
      <c r="E28" s="86"/>
      <c r="F28" s="44">
        <v>4</v>
      </c>
      <c r="G28" s="45" t="s">
        <v>127</v>
      </c>
      <c r="H28" s="43" t="s">
        <v>68</v>
      </c>
      <c r="J28" s="43"/>
      <c r="K28" s="43"/>
      <c r="L28" s="89">
        <v>1</v>
      </c>
    </row>
    <row r="29" spans="1:12" ht="18" customHeight="1">
      <c r="A29" s="34">
        <v>2</v>
      </c>
      <c r="B29" s="2" t="s">
        <v>47</v>
      </c>
      <c r="C29" s="4" t="s">
        <v>26</v>
      </c>
      <c r="D29" s="90">
        <v>6</v>
      </c>
      <c r="E29" s="86"/>
      <c r="F29" s="43">
        <v>5</v>
      </c>
      <c r="G29" s="45" t="s">
        <v>123</v>
      </c>
      <c r="H29" s="43" t="s">
        <v>66</v>
      </c>
      <c r="J29" s="43"/>
      <c r="K29" s="43"/>
      <c r="L29" s="89">
        <v>0</v>
      </c>
    </row>
    <row r="30" spans="1:12" ht="18" customHeight="1" thickBot="1">
      <c r="A30" s="34">
        <v>3</v>
      </c>
      <c r="B30" s="2" t="s">
        <v>53</v>
      </c>
      <c r="C30" s="4" t="s">
        <v>39</v>
      </c>
      <c r="D30" s="90">
        <v>5</v>
      </c>
      <c r="E30" s="86"/>
      <c r="F30" s="43"/>
      <c r="G30" s="5">
        <v>7</v>
      </c>
      <c r="H30" s="6" t="s">
        <v>10</v>
      </c>
      <c r="I30" s="40"/>
      <c r="J30" s="40"/>
      <c r="K30" s="40"/>
      <c r="L30" s="39"/>
    </row>
    <row r="31" spans="1:12" ht="18" customHeight="1" thickBot="1" thickTop="1">
      <c r="A31" s="34">
        <v>4</v>
      </c>
      <c r="B31" s="2" t="s">
        <v>46</v>
      </c>
      <c r="C31" s="4" t="s">
        <v>40</v>
      </c>
      <c r="D31" s="90">
        <v>4</v>
      </c>
      <c r="E31" s="86"/>
      <c r="G31" s="45"/>
      <c r="H31" s="42"/>
      <c r="I31" s="48"/>
      <c r="J31" s="172"/>
      <c r="K31" s="173"/>
      <c r="L31" s="174"/>
    </row>
    <row r="32" spans="1:12" ht="18" customHeight="1" thickTop="1">
      <c r="A32" s="34">
        <v>5</v>
      </c>
      <c r="B32" s="2" t="s">
        <v>45</v>
      </c>
      <c r="C32" s="4" t="s">
        <v>41</v>
      </c>
      <c r="D32" s="90">
        <v>3</v>
      </c>
      <c r="E32" s="86"/>
      <c r="F32" s="49">
        <v>1</v>
      </c>
      <c r="G32" s="42" t="s">
        <v>128</v>
      </c>
      <c r="H32" s="43" t="s">
        <v>55</v>
      </c>
      <c r="J32" s="43"/>
      <c r="K32" s="85"/>
      <c r="L32" s="89">
        <v>3</v>
      </c>
    </row>
    <row r="33" spans="1:12" ht="18" customHeight="1">
      <c r="A33" s="34">
        <v>6</v>
      </c>
      <c r="B33" s="2" t="s">
        <v>52</v>
      </c>
      <c r="C33" s="4" t="s">
        <v>42</v>
      </c>
      <c r="D33" s="90">
        <v>2</v>
      </c>
      <c r="E33" s="86"/>
      <c r="F33" s="44">
        <v>2</v>
      </c>
      <c r="G33" s="45" t="s">
        <v>129</v>
      </c>
      <c r="H33" s="43" t="s">
        <v>71</v>
      </c>
      <c r="J33" s="43"/>
      <c r="K33" s="85"/>
      <c r="L33" s="89">
        <v>2</v>
      </c>
    </row>
    <row r="34" spans="1:12" ht="18" customHeight="1">
      <c r="A34" s="34">
        <v>7</v>
      </c>
      <c r="B34" s="2" t="s">
        <v>51</v>
      </c>
      <c r="C34" s="4" t="s">
        <v>43</v>
      </c>
      <c r="D34" s="90">
        <v>1</v>
      </c>
      <c r="E34" s="86"/>
      <c r="F34" s="44">
        <v>3</v>
      </c>
      <c r="G34" s="45" t="s">
        <v>130</v>
      </c>
      <c r="H34" s="43" t="s">
        <v>70</v>
      </c>
      <c r="J34" s="43"/>
      <c r="K34" s="85"/>
      <c r="L34" s="89">
        <v>1</v>
      </c>
    </row>
    <row r="35" spans="1:12" ht="18" customHeight="1">
      <c r="A35" s="34">
        <v>8</v>
      </c>
      <c r="B35" s="2" t="s">
        <v>50</v>
      </c>
      <c r="C35" s="4" t="s">
        <v>44</v>
      </c>
      <c r="D35" s="90">
        <v>0</v>
      </c>
      <c r="E35" s="87"/>
      <c r="F35" s="44">
        <v>4</v>
      </c>
      <c r="G35" s="45" t="s">
        <v>131</v>
      </c>
      <c r="H35" s="43" t="s">
        <v>165</v>
      </c>
      <c r="J35" s="43"/>
      <c r="K35" s="85"/>
      <c r="L35" s="89">
        <v>0</v>
      </c>
    </row>
    <row r="36" spans="2:12" ht="21" customHeight="1">
      <c r="B36" s="135" t="s">
        <v>14</v>
      </c>
      <c r="C36" s="147"/>
      <c r="D36" s="147"/>
      <c r="E36" s="148"/>
      <c r="F36" s="50"/>
      <c r="G36" s="182"/>
      <c r="H36" s="183"/>
      <c r="I36" s="183"/>
      <c r="J36" s="183"/>
      <c r="K36" s="183"/>
      <c r="L36" s="184"/>
    </row>
    <row r="37" spans="2:12" ht="21" customHeight="1">
      <c r="B37" s="135" t="s">
        <v>17</v>
      </c>
      <c r="C37" s="136"/>
      <c r="D37" s="136"/>
      <c r="E37" s="137"/>
      <c r="F37" s="51"/>
      <c r="G37" s="182"/>
      <c r="H37" s="183"/>
      <c r="I37" s="183"/>
      <c r="J37" s="183"/>
      <c r="K37" s="183"/>
      <c r="L37" s="184"/>
    </row>
    <row r="38" spans="2:12" ht="24" customHeight="1">
      <c r="B38" s="135" t="s">
        <v>158</v>
      </c>
      <c r="C38" s="136"/>
      <c r="D38" s="136"/>
      <c r="E38" s="136"/>
      <c r="F38" s="136"/>
      <c r="G38" s="136"/>
      <c r="H38" s="136"/>
      <c r="I38" s="137"/>
      <c r="J38" s="136" t="s">
        <v>160</v>
      </c>
      <c r="K38" s="136"/>
      <c r="L38" s="137"/>
    </row>
    <row r="39" spans="2:12" ht="18" customHeight="1">
      <c r="B39" s="138"/>
      <c r="C39" s="139"/>
      <c r="D39" s="139"/>
      <c r="E39" s="139"/>
      <c r="F39" s="139"/>
      <c r="G39" s="139"/>
      <c r="H39" s="139"/>
      <c r="I39" s="140"/>
      <c r="J39" s="138"/>
      <c r="K39" s="139"/>
      <c r="L39" s="140"/>
    </row>
    <row r="40" spans="2:12" ht="18" customHeight="1">
      <c r="B40" s="141"/>
      <c r="C40" s="142"/>
      <c r="D40" s="142"/>
      <c r="E40" s="142"/>
      <c r="F40" s="142"/>
      <c r="G40" s="142"/>
      <c r="H40" s="142"/>
      <c r="I40" s="143"/>
      <c r="J40" s="141"/>
      <c r="K40" s="142"/>
      <c r="L40" s="143"/>
    </row>
    <row r="41" spans="2:12" ht="18" customHeight="1">
      <c r="B41" s="141"/>
      <c r="C41" s="142"/>
      <c r="D41" s="142"/>
      <c r="E41" s="142"/>
      <c r="F41" s="142"/>
      <c r="G41" s="142"/>
      <c r="H41" s="142"/>
      <c r="I41" s="143"/>
      <c r="J41" s="144"/>
      <c r="K41" s="145"/>
      <c r="L41" s="146"/>
    </row>
    <row r="42" spans="2:23" ht="21" customHeight="1">
      <c r="B42" s="141"/>
      <c r="C42" s="142"/>
      <c r="D42" s="142"/>
      <c r="E42" s="142"/>
      <c r="F42" s="142"/>
      <c r="G42" s="142"/>
      <c r="H42" s="142"/>
      <c r="I42" s="143"/>
      <c r="J42" s="149" t="s">
        <v>161</v>
      </c>
      <c r="K42" s="150"/>
      <c r="L42" s="151"/>
      <c r="N42" s="135" t="s">
        <v>14</v>
      </c>
      <c r="O42" s="147"/>
      <c r="P42" s="147"/>
      <c r="Q42" s="148"/>
      <c r="R42" s="131">
        <f>G36</f>
        <v>0</v>
      </c>
      <c r="S42" s="132"/>
      <c r="T42" s="132"/>
      <c r="U42" s="132"/>
      <c r="V42" s="132"/>
      <c r="W42" s="133"/>
    </row>
    <row r="43" spans="2:23" ht="21.75" customHeight="1">
      <c r="B43" s="144"/>
      <c r="C43" s="145"/>
      <c r="D43" s="145"/>
      <c r="E43" s="145"/>
      <c r="F43" s="145"/>
      <c r="G43" s="145"/>
      <c r="H43" s="145"/>
      <c r="I43" s="146"/>
      <c r="J43" s="122">
        <v>37802</v>
      </c>
      <c r="K43" s="123"/>
      <c r="L43" s="124"/>
      <c r="N43" s="135" t="s">
        <v>17</v>
      </c>
      <c r="O43" s="136"/>
      <c r="P43" s="136"/>
      <c r="Q43" s="137"/>
      <c r="R43" s="131">
        <f>G37</f>
        <v>0</v>
      </c>
      <c r="S43" s="132"/>
      <c r="T43" s="132"/>
      <c r="U43" s="132"/>
      <c r="V43" s="132"/>
      <c r="W43" s="133"/>
    </row>
    <row r="44" spans="2:17" ht="17.25" customHeight="1">
      <c r="B44" s="110" t="s">
        <v>60</v>
      </c>
      <c r="C44" s="93"/>
      <c r="D44" s="90"/>
      <c r="E44" s="90"/>
      <c r="F44" s="90"/>
      <c r="G44" s="93"/>
      <c r="H44" s="93"/>
      <c r="I44" s="90"/>
      <c r="J44" s="90"/>
      <c r="K44" s="90"/>
      <c r="L44" s="90"/>
      <c r="M44" s="90"/>
      <c r="N44" s="111"/>
      <c r="O44" s="110" t="s">
        <v>56</v>
      </c>
      <c r="P44" s="90"/>
      <c r="Q44" s="90"/>
    </row>
    <row r="45" ht="18" customHeight="1"/>
    <row r="47" ht="24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 sheet="1" objects="1" scenarios="1"/>
  <mergeCells count="104">
    <mergeCell ref="AG19:AH19"/>
    <mergeCell ref="D5:H5"/>
    <mergeCell ref="J16:L16"/>
    <mergeCell ref="J24:L24"/>
    <mergeCell ref="P7:Q7"/>
    <mergeCell ref="P8:Q8"/>
    <mergeCell ref="R4:W7"/>
    <mergeCell ref="S8:W8"/>
    <mergeCell ref="V11:W11"/>
    <mergeCell ref="V12:W12"/>
    <mergeCell ref="J3:L3"/>
    <mergeCell ref="B6:L6"/>
    <mergeCell ref="J5:L5"/>
    <mergeCell ref="B3:C3"/>
    <mergeCell ref="B4:C4"/>
    <mergeCell ref="B5:C5"/>
    <mergeCell ref="D3:H3"/>
    <mergeCell ref="D4:H4"/>
    <mergeCell ref="B2:L2"/>
    <mergeCell ref="B36:E36"/>
    <mergeCell ref="B37:E37"/>
    <mergeCell ref="G36:L36"/>
    <mergeCell ref="G37:L37"/>
    <mergeCell ref="J31:L31"/>
    <mergeCell ref="C8:E8"/>
    <mergeCell ref="C16:E16"/>
    <mergeCell ref="C27:E27"/>
    <mergeCell ref="J4:L4"/>
    <mergeCell ref="R3:W3"/>
    <mergeCell ref="N2:W2"/>
    <mergeCell ref="N3:O3"/>
    <mergeCell ref="P3:Q3"/>
    <mergeCell ref="N6:O6"/>
    <mergeCell ref="P6:Q6"/>
    <mergeCell ref="V16:W16"/>
    <mergeCell ref="V13:W13"/>
    <mergeCell ref="J8:L8"/>
    <mergeCell ref="P9:Q9"/>
    <mergeCell ref="S9:W9"/>
    <mergeCell ref="N9:O9"/>
    <mergeCell ref="R11:U11"/>
    <mergeCell ref="N10:W10"/>
    <mergeCell ref="O11:Q11"/>
    <mergeCell ref="N4:O4"/>
    <mergeCell ref="P4:Q4"/>
    <mergeCell ref="N5:O5"/>
    <mergeCell ref="P5:Q5"/>
    <mergeCell ref="N7:O7"/>
    <mergeCell ref="N8:O8"/>
    <mergeCell ref="AG11:AH11"/>
    <mergeCell ref="Z12:AB12"/>
    <mergeCell ref="AC12:AF12"/>
    <mergeCell ref="AG12:AH12"/>
    <mergeCell ref="Z11:AB11"/>
    <mergeCell ref="AC11:AF11"/>
    <mergeCell ref="AC15:AF15"/>
    <mergeCell ref="AG17:AH17"/>
    <mergeCell ref="AG14:AH14"/>
    <mergeCell ref="Z13:AB13"/>
    <mergeCell ref="AC13:AF13"/>
    <mergeCell ref="AG15:AH15"/>
    <mergeCell ref="AG13:AH13"/>
    <mergeCell ref="Z14:AB14"/>
    <mergeCell ref="AC14:AF14"/>
    <mergeCell ref="Z18:AB18"/>
    <mergeCell ref="AC18:AF18"/>
    <mergeCell ref="AG18:AH18"/>
    <mergeCell ref="Z17:AB17"/>
    <mergeCell ref="AC17:AF17"/>
    <mergeCell ref="AA10:AF10"/>
    <mergeCell ref="Z16:AB16"/>
    <mergeCell ref="AC16:AF16"/>
    <mergeCell ref="AG16:AH16"/>
    <mergeCell ref="Z15:AB15"/>
    <mergeCell ref="J38:L38"/>
    <mergeCell ref="J39:L41"/>
    <mergeCell ref="J42:L42"/>
    <mergeCell ref="V19:W19"/>
    <mergeCell ref="N19:U19"/>
    <mergeCell ref="R15:U15"/>
    <mergeCell ref="R16:U16"/>
    <mergeCell ref="R17:U17"/>
    <mergeCell ref="R18:U18"/>
    <mergeCell ref="V15:W15"/>
    <mergeCell ref="B38:I38"/>
    <mergeCell ref="B39:I43"/>
    <mergeCell ref="V18:W18"/>
    <mergeCell ref="O16:Q16"/>
    <mergeCell ref="O17:Q17"/>
    <mergeCell ref="O18:Q18"/>
    <mergeCell ref="V17:W17"/>
    <mergeCell ref="N43:Q43"/>
    <mergeCell ref="N42:Q42"/>
    <mergeCell ref="R43:W43"/>
    <mergeCell ref="R12:U12"/>
    <mergeCell ref="R13:U13"/>
    <mergeCell ref="R14:U14"/>
    <mergeCell ref="J43:L43"/>
    <mergeCell ref="O12:Q12"/>
    <mergeCell ref="O13:Q13"/>
    <mergeCell ref="O14:Q14"/>
    <mergeCell ref="R42:W42"/>
    <mergeCell ref="O15:Q15"/>
    <mergeCell ref="V14:W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75" zoomScaleNormal="75" zoomScalePageLayoutView="0" workbookViewId="0" topLeftCell="B16">
      <selection activeCell="S9" sqref="S9:W9"/>
    </sheetView>
  </sheetViews>
  <sheetFormatPr defaultColWidth="9.00390625" defaultRowHeight="13.5"/>
  <cols>
    <col min="1" max="1" width="2.625" style="34" hidden="1" customWidth="1"/>
    <col min="2" max="3" width="4.625" style="1" customWidth="1"/>
    <col min="4" max="4" width="6.625" style="35" customWidth="1"/>
    <col min="5" max="5" width="19.625" style="35" customWidth="1"/>
    <col min="6" max="6" width="2.50390625" style="35" hidden="1" customWidth="1"/>
    <col min="7" max="7" width="4.625" style="36" customWidth="1"/>
    <col min="8" max="8" width="4.00390625" style="36" customWidth="1"/>
    <col min="9" max="9" width="17.625" style="35" customWidth="1"/>
    <col min="10" max="10" width="9.625" style="35" customWidth="1"/>
    <col min="11" max="11" width="9.00390625" style="35" customWidth="1"/>
    <col min="12" max="12" width="13.625" style="35" customWidth="1"/>
    <col min="13" max="13" width="1.4921875" style="0" customWidth="1"/>
    <col min="14" max="14" width="6.25390625" style="0" customWidth="1"/>
    <col min="17" max="17" width="10.875" style="0" customWidth="1"/>
    <col min="18" max="18" width="22.00390625" style="0" customWidth="1"/>
    <col min="19" max="19" width="12.50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4.125" style="0" customWidth="1"/>
    <col min="24" max="24" width="8.375" style="0" customWidth="1"/>
    <col min="25" max="25" width="5.625" style="0" customWidth="1"/>
    <col min="29" max="29" width="22.375" style="0" customWidth="1"/>
    <col min="30" max="32" width="9.00390625" style="0" hidden="1" customWidth="1"/>
  </cols>
  <sheetData>
    <row r="1" spans="5:22" ht="19.5" customHeight="1" thickBot="1" thickTop="1">
      <c r="E1" s="112" t="s">
        <v>213</v>
      </c>
      <c r="L1" s="33" t="s">
        <v>218</v>
      </c>
      <c r="R1" s="112" t="s">
        <v>213</v>
      </c>
      <c r="V1" s="33"/>
    </row>
    <row r="2" spans="2:23" ht="29.25" customHeight="1" thickTop="1">
      <c r="B2" s="179" t="s">
        <v>15</v>
      </c>
      <c r="C2" s="180"/>
      <c r="D2" s="180"/>
      <c r="E2" s="228"/>
      <c r="F2" s="180"/>
      <c r="G2" s="180"/>
      <c r="H2" s="180"/>
      <c r="I2" s="180"/>
      <c r="J2" s="180"/>
      <c r="K2" s="180"/>
      <c r="L2" s="181"/>
      <c r="N2" s="179" t="s">
        <v>113</v>
      </c>
      <c r="O2" s="180"/>
      <c r="P2" s="180"/>
      <c r="Q2" s="180"/>
      <c r="R2" s="180"/>
      <c r="S2" s="180"/>
      <c r="T2" s="180"/>
      <c r="U2" s="180"/>
      <c r="V2" s="180"/>
      <c r="W2" s="181"/>
    </row>
    <row r="3" spans="2:23" ht="24" customHeight="1">
      <c r="B3" s="135" t="s">
        <v>11</v>
      </c>
      <c r="C3" s="137"/>
      <c r="D3" s="217"/>
      <c r="E3" s="217"/>
      <c r="F3" s="217"/>
      <c r="G3" s="217"/>
      <c r="H3" s="217"/>
      <c r="I3" s="37" t="s">
        <v>0</v>
      </c>
      <c r="J3" s="229">
        <v>36617</v>
      </c>
      <c r="K3" s="230"/>
      <c r="L3" s="231"/>
      <c r="N3" s="135" t="s">
        <v>11</v>
      </c>
      <c r="O3" s="137"/>
      <c r="P3" s="226">
        <f>D3</f>
        <v>0</v>
      </c>
      <c r="Q3" s="227"/>
      <c r="R3" s="135" t="s">
        <v>16</v>
      </c>
      <c r="S3" s="136"/>
      <c r="T3" s="136"/>
      <c r="U3" s="136"/>
      <c r="V3" s="136"/>
      <c r="W3" s="137"/>
    </row>
    <row r="4" spans="2:23" ht="24" customHeight="1">
      <c r="B4" s="135" t="s">
        <v>12</v>
      </c>
      <c r="C4" s="137"/>
      <c r="D4" s="217"/>
      <c r="E4" s="217"/>
      <c r="F4" s="217"/>
      <c r="G4" s="217"/>
      <c r="H4" s="217"/>
      <c r="I4" s="37" t="s">
        <v>134</v>
      </c>
      <c r="J4" s="185" t="str">
        <f>DATEDIF(J3,J5,"y")&amp;"年"&amp;DATEDIF(J3,J5,"ym")&amp;"ヶ月"</f>
        <v>2年8ヶ月</v>
      </c>
      <c r="K4" s="186" t="s">
        <v>157</v>
      </c>
      <c r="L4" s="187" t="e">
        <v>#VALUE!</v>
      </c>
      <c r="N4" s="135" t="s">
        <v>12</v>
      </c>
      <c r="O4" s="137"/>
      <c r="P4" s="226">
        <f>D4</f>
        <v>0</v>
      </c>
      <c r="Q4" s="227"/>
      <c r="R4" s="205">
        <f>B39</f>
        <v>0</v>
      </c>
      <c r="S4" s="206"/>
      <c r="T4" s="206"/>
      <c r="U4" s="206"/>
      <c r="V4" s="206"/>
      <c r="W4" s="207"/>
    </row>
    <row r="5" spans="2:23" ht="24" customHeight="1">
      <c r="B5" s="135" t="s">
        <v>13</v>
      </c>
      <c r="C5" s="137"/>
      <c r="D5" s="217"/>
      <c r="E5" s="217"/>
      <c r="F5" s="217"/>
      <c r="G5" s="217"/>
      <c r="H5" s="217"/>
      <c r="I5" s="38" t="s">
        <v>138</v>
      </c>
      <c r="J5" s="229">
        <v>37591</v>
      </c>
      <c r="K5" s="230"/>
      <c r="L5" s="231"/>
      <c r="N5" s="135" t="s">
        <v>13</v>
      </c>
      <c r="O5" s="137"/>
      <c r="P5" s="226">
        <f>D5</f>
        <v>0</v>
      </c>
      <c r="Q5" s="227"/>
      <c r="R5" s="208"/>
      <c r="S5" s="209"/>
      <c r="T5" s="209"/>
      <c r="U5" s="209"/>
      <c r="V5" s="209"/>
      <c r="W5" s="210"/>
    </row>
    <row r="6" spans="2:23" ht="24" customHeight="1">
      <c r="B6" s="116" t="s">
        <v>57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N6" s="135" t="s">
        <v>0</v>
      </c>
      <c r="O6" s="137"/>
      <c r="P6" s="175">
        <f>J3</f>
        <v>36617</v>
      </c>
      <c r="Q6" s="177"/>
      <c r="R6" s="208"/>
      <c r="S6" s="209"/>
      <c r="T6" s="209"/>
      <c r="U6" s="209"/>
      <c r="V6" s="209"/>
      <c r="W6" s="210"/>
    </row>
    <row r="7" spans="2:23" ht="24" customHeight="1" thickBot="1">
      <c r="B7" s="5">
        <v>1</v>
      </c>
      <c r="C7" s="6" t="s">
        <v>1</v>
      </c>
      <c r="D7" s="7"/>
      <c r="E7" s="98"/>
      <c r="F7" s="99"/>
      <c r="G7" s="5">
        <v>4</v>
      </c>
      <c r="H7" s="6" t="s">
        <v>24</v>
      </c>
      <c r="I7" s="7"/>
      <c r="J7" s="7"/>
      <c r="K7" s="99"/>
      <c r="L7" s="98"/>
      <c r="N7" s="135" t="s">
        <v>162</v>
      </c>
      <c r="O7" s="137"/>
      <c r="P7" s="175">
        <f>J5</f>
        <v>37591</v>
      </c>
      <c r="Q7" s="177"/>
      <c r="R7" s="211"/>
      <c r="S7" s="212"/>
      <c r="T7" s="212"/>
      <c r="U7" s="212"/>
      <c r="V7" s="212"/>
      <c r="W7" s="213"/>
    </row>
    <row r="8" spans="2:23" ht="18" customHeight="1" thickBot="1" thickTop="1">
      <c r="B8" s="2"/>
      <c r="C8" s="218">
        <v>1</v>
      </c>
      <c r="D8" s="219"/>
      <c r="E8" s="220"/>
      <c r="F8" s="100"/>
      <c r="G8" s="101"/>
      <c r="H8" s="101"/>
      <c r="I8" s="102"/>
      <c r="J8" s="218">
        <v>1</v>
      </c>
      <c r="K8" s="219"/>
      <c r="L8" s="220"/>
      <c r="N8" s="135" t="s">
        <v>25</v>
      </c>
      <c r="O8" s="137"/>
      <c r="P8" s="221">
        <v>37653</v>
      </c>
      <c r="Q8" s="222"/>
      <c r="R8" s="38" t="s">
        <v>167</v>
      </c>
      <c r="S8" s="214" t="str">
        <f>J39</f>
        <v>自宅・病院・施設等</v>
      </c>
      <c r="T8" s="215"/>
      <c r="U8" s="215"/>
      <c r="V8" s="215"/>
      <c r="W8" s="216"/>
    </row>
    <row r="9" spans="1:35" ht="24" customHeight="1" thickTop="1">
      <c r="A9" s="34">
        <v>1</v>
      </c>
      <c r="B9" s="2" t="s">
        <v>168</v>
      </c>
      <c r="C9" s="3" t="s">
        <v>169</v>
      </c>
      <c r="D9" s="88">
        <v>4</v>
      </c>
      <c r="E9" s="84"/>
      <c r="F9" s="100">
        <v>1</v>
      </c>
      <c r="G9" s="101" t="s">
        <v>168</v>
      </c>
      <c r="H9" s="102" t="s">
        <v>4</v>
      </c>
      <c r="J9" s="102"/>
      <c r="K9" s="85"/>
      <c r="L9" s="89">
        <v>5</v>
      </c>
      <c r="N9" s="135" t="s">
        <v>135</v>
      </c>
      <c r="O9" s="137"/>
      <c r="P9" s="170" t="str">
        <f>DATEDIF(P6,P8,"y")&amp;"年"&amp;DATEDIF(P6,P8,"ym")&amp;"ヶ月"</f>
        <v>2年10ヶ月</v>
      </c>
      <c r="Q9" s="171" t="e">
        <v>#VALUE!</v>
      </c>
      <c r="R9" s="38" t="s">
        <v>164</v>
      </c>
      <c r="S9" s="175">
        <f>J43</f>
        <v>37802</v>
      </c>
      <c r="T9" s="176"/>
      <c r="U9" s="176"/>
      <c r="V9" s="176"/>
      <c r="W9" s="177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1:35" ht="18" customHeight="1">
      <c r="A10" s="34">
        <v>2</v>
      </c>
      <c r="B10" s="2" t="s">
        <v>170</v>
      </c>
      <c r="C10" s="3" t="s">
        <v>27</v>
      </c>
      <c r="D10" s="88">
        <v>3</v>
      </c>
      <c r="E10" s="84"/>
      <c r="F10" s="101">
        <v>2</v>
      </c>
      <c r="G10" s="103" t="s">
        <v>170</v>
      </c>
      <c r="H10" s="102" t="s">
        <v>6</v>
      </c>
      <c r="J10" s="102"/>
      <c r="K10" s="85"/>
      <c r="L10" s="89">
        <v>4</v>
      </c>
      <c r="N10" s="164" t="s">
        <v>21</v>
      </c>
      <c r="O10" s="164"/>
      <c r="P10" s="164"/>
      <c r="Q10" s="164"/>
      <c r="R10" s="164"/>
      <c r="S10" s="164"/>
      <c r="T10" s="164"/>
      <c r="U10" s="165"/>
      <c r="V10" s="165"/>
      <c r="W10" s="166"/>
      <c r="X10" s="94">
        <f>VLOOKUP(C8,A9:E13,4)</f>
        <v>4</v>
      </c>
      <c r="Y10" s="95"/>
      <c r="Z10" s="95"/>
      <c r="AA10" s="162" t="s">
        <v>159</v>
      </c>
      <c r="AB10" s="162"/>
      <c r="AC10" s="162"/>
      <c r="AD10" s="162"/>
      <c r="AE10" s="162"/>
      <c r="AF10" s="162"/>
      <c r="AG10" s="95"/>
      <c r="AH10" s="95"/>
      <c r="AI10" s="95"/>
    </row>
    <row r="11" spans="1:35" ht="18" customHeight="1">
      <c r="A11" s="34">
        <v>3</v>
      </c>
      <c r="B11" s="2" t="s">
        <v>171</v>
      </c>
      <c r="C11" s="3" t="s">
        <v>172</v>
      </c>
      <c r="D11" s="88">
        <v>2</v>
      </c>
      <c r="E11" s="84"/>
      <c r="F11" s="101">
        <v>3</v>
      </c>
      <c r="G11" s="103" t="s">
        <v>171</v>
      </c>
      <c r="H11" s="102" t="s">
        <v>58</v>
      </c>
      <c r="J11" s="102"/>
      <c r="K11" s="85"/>
      <c r="L11" s="89">
        <v>3</v>
      </c>
      <c r="N11" s="11" t="s">
        <v>18</v>
      </c>
      <c r="O11" s="167" t="s">
        <v>19</v>
      </c>
      <c r="P11" s="168"/>
      <c r="Q11" s="169"/>
      <c r="R11" s="178" t="s">
        <v>20</v>
      </c>
      <c r="S11" s="178"/>
      <c r="T11" s="178"/>
      <c r="U11" s="178"/>
      <c r="V11" s="204" t="s">
        <v>173</v>
      </c>
      <c r="W11" s="204"/>
      <c r="X11" s="94">
        <f>VLOOKUP(C16,A17:E25,4)</f>
        <v>8</v>
      </c>
      <c r="Y11" s="96" t="s">
        <v>18</v>
      </c>
      <c r="Z11" s="162" t="s">
        <v>19</v>
      </c>
      <c r="AA11" s="162"/>
      <c r="AB11" s="162"/>
      <c r="AC11" s="162" t="s">
        <v>20</v>
      </c>
      <c r="AD11" s="162"/>
      <c r="AE11" s="162"/>
      <c r="AF11" s="162"/>
      <c r="AG11" s="163" t="s">
        <v>173</v>
      </c>
      <c r="AH11" s="163"/>
      <c r="AI11" s="95"/>
    </row>
    <row r="12" spans="1:35" ht="18" customHeight="1">
      <c r="A12" s="34">
        <v>4</v>
      </c>
      <c r="B12" s="2" t="s">
        <v>174</v>
      </c>
      <c r="C12" s="3" t="s">
        <v>175</v>
      </c>
      <c r="D12" s="88">
        <v>1</v>
      </c>
      <c r="E12" s="84"/>
      <c r="F12" s="101">
        <v>4</v>
      </c>
      <c r="G12" s="103" t="s">
        <v>174</v>
      </c>
      <c r="H12" s="102" t="s">
        <v>5</v>
      </c>
      <c r="J12" s="102"/>
      <c r="K12" s="85"/>
      <c r="L12" s="89">
        <v>2</v>
      </c>
      <c r="N12" s="8">
        <v>1</v>
      </c>
      <c r="O12" s="125" t="s">
        <v>1</v>
      </c>
      <c r="P12" s="126"/>
      <c r="Q12" s="127"/>
      <c r="R12" s="121" t="str">
        <f>VLOOKUP(C8,A9:D13,3,)</f>
        <v>Ⅰ</v>
      </c>
      <c r="S12" s="121"/>
      <c r="T12" s="121"/>
      <c r="U12" s="121"/>
      <c r="V12" s="134">
        <f>ROUNDDOWN(X12*10/4,2)</f>
        <v>10</v>
      </c>
      <c r="W12" s="134"/>
      <c r="X12" s="95">
        <f>VLOOKUP(C8,A9:E13,4)</f>
        <v>4</v>
      </c>
      <c r="Y12" s="97">
        <v>1</v>
      </c>
      <c r="Z12" s="159" t="s">
        <v>1</v>
      </c>
      <c r="AA12" s="159"/>
      <c r="AB12" s="159"/>
      <c r="AC12" s="160" t="str">
        <f>VLOOKUP(C8,A9:E13,3,)</f>
        <v>Ⅰ</v>
      </c>
      <c r="AD12" s="160"/>
      <c r="AE12" s="160"/>
      <c r="AF12" s="160"/>
      <c r="AG12" s="161">
        <f>ROUNDDOWN(X12*10/4,2)</f>
        <v>10</v>
      </c>
      <c r="AH12" s="161"/>
      <c r="AI12" s="95"/>
    </row>
    <row r="13" spans="1:35" ht="18" customHeight="1">
      <c r="A13" s="34">
        <v>5</v>
      </c>
      <c r="B13" s="2" t="s">
        <v>176</v>
      </c>
      <c r="C13" s="3" t="s">
        <v>177</v>
      </c>
      <c r="D13" s="88">
        <v>0</v>
      </c>
      <c r="E13" s="84"/>
      <c r="F13" s="101">
        <v>5</v>
      </c>
      <c r="G13" s="103" t="s">
        <v>176</v>
      </c>
      <c r="H13" s="102" t="s">
        <v>59</v>
      </c>
      <c r="J13" s="102"/>
      <c r="K13" s="85"/>
      <c r="L13" s="89">
        <v>1</v>
      </c>
      <c r="N13" s="8">
        <v>2</v>
      </c>
      <c r="O13" s="125" t="s">
        <v>216</v>
      </c>
      <c r="P13" s="126"/>
      <c r="Q13" s="127"/>
      <c r="R13" s="121" t="str">
        <f>VLOOKUP(C16,A17:D25,3)</f>
        <v>正常</v>
      </c>
      <c r="S13" s="121"/>
      <c r="T13" s="121"/>
      <c r="U13" s="121"/>
      <c r="V13" s="134">
        <f>ROUNDDOWN(X13*10/8,2)</f>
        <v>10</v>
      </c>
      <c r="W13" s="134"/>
      <c r="X13" s="95">
        <f>VLOOKUP(C16,A17:E25,4)</f>
        <v>8</v>
      </c>
      <c r="Y13" s="97">
        <v>2</v>
      </c>
      <c r="Z13" s="158" t="s">
        <v>217</v>
      </c>
      <c r="AA13" s="159"/>
      <c r="AB13" s="159"/>
      <c r="AC13" s="160" t="str">
        <f>VLOOKUP(C16,A17:E25,3)</f>
        <v>正常</v>
      </c>
      <c r="AD13" s="160"/>
      <c r="AE13" s="160"/>
      <c r="AF13" s="160"/>
      <c r="AG13" s="161">
        <f>ROUNDDOWN(X13*10/8,2)</f>
        <v>10</v>
      </c>
      <c r="AH13" s="161"/>
      <c r="AI13" s="95"/>
    </row>
    <row r="14" spans="2:35" ht="18" customHeight="1">
      <c r="B14" s="2"/>
      <c r="C14" s="9"/>
      <c r="D14" s="85"/>
      <c r="E14" s="86"/>
      <c r="F14" s="104">
        <v>6</v>
      </c>
      <c r="G14" s="103" t="s">
        <v>178</v>
      </c>
      <c r="H14" s="102" t="s">
        <v>3</v>
      </c>
      <c r="J14" s="102"/>
      <c r="K14" s="85"/>
      <c r="L14" s="89">
        <v>0</v>
      </c>
      <c r="N14" s="8">
        <v>3</v>
      </c>
      <c r="O14" s="128" t="s">
        <v>214</v>
      </c>
      <c r="P14" s="129"/>
      <c r="Q14" s="130"/>
      <c r="R14" s="121" t="str">
        <f>VLOOKUP(C27,A28:D35,3)</f>
        <v>正常</v>
      </c>
      <c r="S14" s="121"/>
      <c r="T14" s="121"/>
      <c r="U14" s="121"/>
      <c r="V14" s="134">
        <f>ROUNDDOWN(X14*10/7,2)</f>
        <v>10</v>
      </c>
      <c r="W14" s="134"/>
      <c r="X14" s="95">
        <f>VLOOKUP(C27,A28:E35,4)</f>
        <v>7</v>
      </c>
      <c r="Y14" s="97">
        <v>5</v>
      </c>
      <c r="Z14" s="159" t="s">
        <v>9</v>
      </c>
      <c r="AA14" s="159"/>
      <c r="AB14" s="159"/>
      <c r="AC14" s="160" t="str">
        <f>VLOOKUP(J16,F17:L22,3)</f>
        <v>同居家族がいる。</v>
      </c>
      <c r="AD14" s="160"/>
      <c r="AE14" s="160"/>
      <c r="AF14" s="160"/>
      <c r="AG14" s="161">
        <f>ROUNDDOWN(X16*10/5,2)</f>
        <v>10</v>
      </c>
      <c r="AH14" s="161"/>
      <c r="AI14" s="95"/>
    </row>
    <row r="15" spans="2:35" ht="18" customHeight="1" thickBot="1">
      <c r="B15" s="5">
        <v>2</v>
      </c>
      <c r="C15" s="6" t="s">
        <v>22</v>
      </c>
      <c r="D15" s="99"/>
      <c r="E15" s="98"/>
      <c r="G15" s="5">
        <v>5</v>
      </c>
      <c r="H15" s="6" t="s">
        <v>9</v>
      </c>
      <c r="I15" s="99"/>
      <c r="J15" s="99"/>
      <c r="K15" s="99"/>
      <c r="L15" s="98"/>
      <c r="N15" s="8">
        <v>4</v>
      </c>
      <c r="O15" s="125" t="s">
        <v>24</v>
      </c>
      <c r="P15" s="126"/>
      <c r="Q15" s="127"/>
      <c r="R15" s="157" t="str">
        <f>VLOOKUP(J8,F9:L14,3)</f>
        <v>利用していない。</v>
      </c>
      <c r="S15" s="157"/>
      <c r="T15" s="157"/>
      <c r="U15" s="157"/>
      <c r="V15" s="134">
        <f>ROUNDDOWN(X15*10/5,2)</f>
        <v>10</v>
      </c>
      <c r="W15" s="134"/>
      <c r="X15" s="95">
        <f>VLOOKUP(J8,F9:L14,7)</f>
        <v>5</v>
      </c>
      <c r="Y15" s="97">
        <v>4</v>
      </c>
      <c r="Z15" s="159" t="s">
        <v>24</v>
      </c>
      <c r="AA15" s="159"/>
      <c r="AB15" s="159"/>
      <c r="AC15" s="160" t="str">
        <f>VLOOKUP(J8,F9:L14,3)</f>
        <v>利用していない。</v>
      </c>
      <c r="AD15" s="160"/>
      <c r="AE15" s="160"/>
      <c r="AF15" s="160"/>
      <c r="AG15" s="161">
        <f>ROUNDDOWN(X15*10/5,2)</f>
        <v>10</v>
      </c>
      <c r="AH15" s="161"/>
      <c r="AI15" s="95"/>
    </row>
    <row r="16" spans="2:35" ht="15.75" customHeight="1" thickBot="1" thickTop="1">
      <c r="B16" s="2"/>
      <c r="C16" s="218">
        <v>1</v>
      </c>
      <c r="D16" s="219"/>
      <c r="E16" s="220"/>
      <c r="G16" s="103"/>
      <c r="H16" s="101"/>
      <c r="I16" s="102"/>
      <c r="J16" s="218">
        <v>1</v>
      </c>
      <c r="K16" s="219"/>
      <c r="L16" s="220"/>
      <c r="N16" s="8">
        <v>5</v>
      </c>
      <c r="O16" s="125" t="s">
        <v>9</v>
      </c>
      <c r="P16" s="126"/>
      <c r="Q16" s="127"/>
      <c r="R16" s="157" t="str">
        <f>VLOOKUP(J16,F17:L22,3)</f>
        <v>同居家族がいる。</v>
      </c>
      <c r="S16" s="157"/>
      <c r="T16" s="157"/>
      <c r="U16" s="157"/>
      <c r="V16" s="134">
        <f>ROUNDDOWN(X16*10/5,2)</f>
        <v>10</v>
      </c>
      <c r="W16" s="134"/>
      <c r="X16" s="95">
        <f>VLOOKUP(J16,F17:L22,7)</f>
        <v>5</v>
      </c>
      <c r="Y16" s="97">
        <v>7</v>
      </c>
      <c r="Z16" s="159" t="s">
        <v>10</v>
      </c>
      <c r="AA16" s="159"/>
      <c r="AB16" s="159"/>
      <c r="AC16" s="160" t="str">
        <f>VLOOKUP(J31,F32:L35,3)</f>
        <v>特に支障なし</v>
      </c>
      <c r="AD16" s="160"/>
      <c r="AE16" s="160"/>
      <c r="AF16" s="160"/>
      <c r="AG16" s="161">
        <f>ROUNDDOWN(X18*10/3,2)</f>
        <v>10</v>
      </c>
      <c r="AH16" s="161"/>
      <c r="AI16" s="95"/>
    </row>
    <row r="17" spans="1:35" ht="18" customHeight="1" thickTop="1">
      <c r="A17" s="34">
        <v>1</v>
      </c>
      <c r="B17" s="2" t="s">
        <v>179</v>
      </c>
      <c r="C17" s="4" t="s">
        <v>2</v>
      </c>
      <c r="D17" s="90">
        <v>8</v>
      </c>
      <c r="E17" s="86"/>
      <c r="F17" s="35">
        <v>1</v>
      </c>
      <c r="G17" s="103" t="s">
        <v>168</v>
      </c>
      <c r="H17" s="102" t="s">
        <v>64</v>
      </c>
      <c r="J17" s="102"/>
      <c r="K17" s="85"/>
      <c r="L17" s="91">
        <v>5</v>
      </c>
      <c r="N17" s="8">
        <v>6</v>
      </c>
      <c r="O17" s="125" t="s">
        <v>65</v>
      </c>
      <c r="P17" s="126"/>
      <c r="Q17" s="127"/>
      <c r="R17" s="157" t="str">
        <f>VLOOKUP(J24,F25:L29,3)</f>
        <v>介護者意欲が十分にあり負担感も少ない。</v>
      </c>
      <c r="S17" s="157"/>
      <c r="T17" s="157"/>
      <c r="U17" s="157"/>
      <c r="V17" s="134">
        <f>ROUNDDOWN(X17*10/4,2)</f>
        <v>10</v>
      </c>
      <c r="W17" s="134"/>
      <c r="X17" s="95">
        <f>VLOOKUP(J24,F25:L29,7)</f>
        <v>4</v>
      </c>
      <c r="Y17" s="97">
        <v>6</v>
      </c>
      <c r="Z17" s="159" t="s">
        <v>65</v>
      </c>
      <c r="AA17" s="159"/>
      <c r="AB17" s="159"/>
      <c r="AC17" s="160" t="str">
        <f>VLOOKUP(J24,F25:L29,3)</f>
        <v>介護者意欲が十分にあり負担感も少ない。</v>
      </c>
      <c r="AD17" s="160"/>
      <c r="AE17" s="160"/>
      <c r="AF17" s="160"/>
      <c r="AG17" s="161">
        <f>ROUNDDOWN(X17*10/4,2)</f>
        <v>10</v>
      </c>
      <c r="AH17" s="161"/>
      <c r="AI17" s="95"/>
    </row>
    <row r="18" spans="1:35" ht="18" customHeight="1">
      <c r="A18" s="34">
        <v>2</v>
      </c>
      <c r="B18" s="2" t="s">
        <v>170</v>
      </c>
      <c r="C18" s="4" t="s">
        <v>180</v>
      </c>
      <c r="D18" s="90">
        <v>7</v>
      </c>
      <c r="E18" s="86"/>
      <c r="F18" s="35">
        <v>2</v>
      </c>
      <c r="G18" s="103" t="s">
        <v>170</v>
      </c>
      <c r="H18" s="102" t="s">
        <v>8</v>
      </c>
      <c r="J18" s="102"/>
      <c r="K18" s="85"/>
      <c r="L18" s="89">
        <v>4</v>
      </c>
      <c r="N18" s="83">
        <v>7</v>
      </c>
      <c r="O18" s="128" t="s">
        <v>10</v>
      </c>
      <c r="P18" s="129"/>
      <c r="Q18" s="130"/>
      <c r="R18" s="157" t="str">
        <f>VLOOKUP(J31,F32:L35,3)</f>
        <v>特に支障なし</v>
      </c>
      <c r="S18" s="157"/>
      <c r="T18" s="157"/>
      <c r="U18" s="157"/>
      <c r="V18" s="134">
        <f>ROUNDDOWN(X18*10/3,2)</f>
        <v>10</v>
      </c>
      <c r="W18" s="134"/>
      <c r="X18" s="95">
        <f>VLOOKUP(J31,F32:L35,7)</f>
        <v>3</v>
      </c>
      <c r="Y18" s="97">
        <v>3</v>
      </c>
      <c r="Z18" s="158" t="s">
        <v>215</v>
      </c>
      <c r="AA18" s="159"/>
      <c r="AB18" s="159"/>
      <c r="AC18" s="160" t="str">
        <f>VLOOKUP(C27,A28:E35,3)</f>
        <v>正常</v>
      </c>
      <c r="AD18" s="160"/>
      <c r="AE18" s="160"/>
      <c r="AF18" s="160"/>
      <c r="AG18" s="161">
        <f>ROUNDDOWN(X14*10/7,2)</f>
        <v>10</v>
      </c>
      <c r="AH18" s="161"/>
      <c r="AI18" s="95"/>
    </row>
    <row r="19" spans="1:35" ht="18" customHeight="1">
      <c r="A19" s="34">
        <v>3</v>
      </c>
      <c r="B19" s="2" t="s">
        <v>181</v>
      </c>
      <c r="C19" s="4" t="s">
        <v>182</v>
      </c>
      <c r="D19" s="90">
        <v>6</v>
      </c>
      <c r="E19" s="86"/>
      <c r="F19" s="35">
        <v>3</v>
      </c>
      <c r="G19" s="103" t="s">
        <v>181</v>
      </c>
      <c r="H19" s="102" t="s">
        <v>7</v>
      </c>
      <c r="J19" s="102"/>
      <c r="K19" s="85"/>
      <c r="L19" s="89">
        <v>3</v>
      </c>
      <c r="N19" s="154" t="s">
        <v>132</v>
      </c>
      <c r="O19" s="155"/>
      <c r="P19" s="155"/>
      <c r="Q19" s="155"/>
      <c r="R19" s="155"/>
      <c r="S19" s="155"/>
      <c r="T19" s="155"/>
      <c r="U19" s="156"/>
      <c r="V19" s="152">
        <f>ROUNDDOWN(SUM(V12:V18)/70,2)</f>
        <v>1</v>
      </c>
      <c r="W19" s="153"/>
      <c r="X19" s="95"/>
      <c r="Y19" s="95"/>
      <c r="Z19" s="95"/>
      <c r="AA19" s="95"/>
      <c r="AB19" s="95"/>
      <c r="AC19" s="95"/>
      <c r="AD19" s="95"/>
      <c r="AE19" s="95"/>
      <c r="AF19" s="95"/>
      <c r="AG19" s="189">
        <f>ROUNDDOWN(SUM(AG12:AG18)/70,2)</f>
        <v>1</v>
      </c>
      <c r="AH19" s="189"/>
      <c r="AI19" s="95"/>
    </row>
    <row r="20" spans="1:35" ht="18" customHeight="1">
      <c r="A20" s="34">
        <v>4</v>
      </c>
      <c r="B20" s="2" t="s">
        <v>127</v>
      </c>
      <c r="C20" s="4" t="s">
        <v>183</v>
      </c>
      <c r="D20" s="90">
        <v>5</v>
      </c>
      <c r="E20" s="86"/>
      <c r="F20" s="35">
        <v>4</v>
      </c>
      <c r="G20" s="103" t="s">
        <v>127</v>
      </c>
      <c r="H20" s="102" t="s">
        <v>63</v>
      </c>
      <c r="J20" s="102"/>
      <c r="K20" s="85"/>
      <c r="L20" s="89">
        <v>2</v>
      </c>
      <c r="S20" s="12"/>
      <c r="T20" s="10"/>
      <c r="U20" s="10"/>
      <c r="V20" s="10"/>
      <c r="W20" s="10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12" ht="18" customHeight="1">
      <c r="A21" s="34">
        <v>5</v>
      </c>
      <c r="B21" s="2" t="s">
        <v>118</v>
      </c>
      <c r="C21" s="4" t="s">
        <v>184</v>
      </c>
      <c r="D21" s="90">
        <v>4</v>
      </c>
      <c r="E21" s="86"/>
      <c r="F21" s="102">
        <v>5</v>
      </c>
      <c r="G21" s="103" t="s">
        <v>118</v>
      </c>
      <c r="H21" s="102" t="s">
        <v>62</v>
      </c>
      <c r="J21" s="102"/>
      <c r="K21" s="85"/>
      <c r="L21" s="89">
        <v>1</v>
      </c>
    </row>
    <row r="22" spans="1:12" ht="18" customHeight="1">
      <c r="A22" s="34">
        <v>6</v>
      </c>
      <c r="B22" s="2" t="s">
        <v>185</v>
      </c>
      <c r="C22" s="4" t="s">
        <v>186</v>
      </c>
      <c r="D22" s="90">
        <v>3</v>
      </c>
      <c r="E22" s="86"/>
      <c r="F22" s="105">
        <v>6</v>
      </c>
      <c r="G22" s="103" t="s">
        <v>185</v>
      </c>
      <c r="H22" s="102" t="s">
        <v>61</v>
      </c>
      <c r="J22" s="102"/>
      <c r="K22" s="85"/>
      <c r="L22" s="92">
        <v>0</v>
      </c>
    </row>
    <row r="23" spans="1:23" ht="18" customHeight="1" thickBot="1">
      <c r="A23" s="34">
        <v>7</v>
      </c>
      <c r="B23" s="2" t="s">
        <v>187</v>
      </c>
      <c r="C23" s="4" t="s">
        <v>188</v>
      </c>
      <c r="D23" s="90">
        <v>2</v>
      </c>
      <c r="E23" s="86"/>
      <c r="G23" s="5">
        <v>6</v>
      </c>
      <c r="H23" s="6" t="s">
        <v>65</v>
      </c>
      <c r="I23" s="99"/>
      <c r="J23" s="99"/>
      <c r="K23" s="99"/>
      <c r="L23" s="98"/>
      <c r="T23" s="13"/>
      <c r="U23" s="13"/>
      <c r="V23" s="13"/>
      <c r="W23" s="13"/>
    </row>
    <row r="24" spans="1:13" ht="18" customHeight="1" thickBot="1" thickTop="1">
      <c r="A24" s="34">
        <v>8</v>
      </c>
      <c r="B24" s="2" t="s">
        <v>189</v>
      </c>
      <c r="C24" s="4" t="s">
        <v>190</v>
      </c>
      <c r="D24" s="90">
        <v>1</v>
      </c>
      <c r="E24" s="86"/>
      <c r="G24" s="103"/>
      <c r="H24" s="101"/>
      <c r="I24" s="102"/>
      <c r="J24" s="218">
        <v>1</v>
      </c>
      <c r="K24" s="219"/>
      <c r="L24" s="220"/>
      <c r="M24">
        <v>5</v>
      </c>
    </row>
    <row r="25" spans="1:12" ht="18" customHeight="1" thickTop="1">
      <c r="A25" s="34">
        <v>9</v>
      </c>
      <c r="B25" s="2" t="s">
        <v>191</v>
      </c>
      <c r="C25" s="4" t="s">
        <v>192</v>
      </c>
      <c r="D25" s="90">
        <v>0</v>
      </c>
      <c r="E25" s="87"/>
      <c r="F25" s="35">
        <v>1</v>
      </c>
      <c r="G25" s="103" t="s">
        <v>148</v>
      </c>
      <c r="H25" s="14" t="s">
        <v>211</v>
      </c>
      <c r="J25" s="102"/>
      <c r="K25" s="102"/>
      <c r="L25" s="91">
        <v>4</v>
      </c>
    </row>
    <row r="26" spans="2:12" ht="18" customHeight="1" thickBot="1">
      <c r="B26" s="5">
        <v>3</v>
      </c>
      <c r="C26" s="6" t="s">
        <v>23</v>
      </c>
      <c r="D26" s="99"/>
      <c r="E26" s="98"/>
      <c r="F26" s="35">
        <v>2</v>
      </c>
      <c r="G26" s="103" t="s">
        <v>193</v>
      </c>
      <c r="H26" s="43" t="s">
        <v>69</v>
      </c>
      <c r="J26" s="102"/>
      <c r="K26" s="102"/>
      <c r="L26" s="89">
        <v>3</v>
      </c>
    </row>
    <row r="27" spans="2:12" ht="18" customHeight="1" thickBot="1" thickTop="1">
      <c r="B27" s="2"/>
      <c r="C27" s="218">
        <v>1</v>
      </c>
      <c r="D27" s="219"/>
      <c r="E27" s="220"/>
      <c r="F27" s="35">
        <v>3</v>
      </c>
      <c r="G27" s="103" t="s">
        <v>181</v>
      </c>
      <c r="H27" s="43" t="s">
        <v>67</v>
      </c>
      <c r="J27" s="102"/>
      <c r="K27" s="102"/>
      <c r="L27" s="89">
        <v>2</v>
      </c>
    </row>
    <row r="28" spans="1:12" ht="18" customHeight="1" thickTop="1">
      <c r="A28" s="34">
        <v>1</v>
      </c>
      <c r="B28" s="2" t="s">
        <v>194</v>
      </c>
      <c r="C28" s="4" t="s">
        <v>2</v>
      </c>
      <c r="D28" s="90">
        <v>7</v>
      </c>
      <c r="E28" s="86"/>
      <c r="F28" s="35">
        <v>4</v>
      </c>
      <c r="G28" s="103" t="s">
        <v>174</v>
      </c>
      <c r="H28" s="43" t="s">
        <v>68</v>
      </c>
      <c r="J28" s="102"/>
      <c r="K28" s="102"/>
      <c r="L28" s="89">
        <v>1</v>
      </c>
    </row>
    <row r="29" spans="1:12" ht="18" customHeight="1">
      <c r="A29" s="34">
        <v>2</v>
      </c>
      <c r="B29" s="2" t="s">
        <v>125</v>
      </c>
      <c r="C29" s="4" t="s">
        <v>195</v>
      </c>
      <c r="D29" s="90">
        <v>6</v>
      </c>
      <c r="E29" s="86"/>
      <c r="F29" s="102">
        <v>5</v>
      </c>
      <c r="G29" s="103" t="s">
        <v>123</v>
      </c>
      <c r="H29" s="43" t="s">
        <v>66</v>
      </c>
      <c r="J29" s="102"/>
      <c r="K29" s="102"/>
      <c r="L29" s="89">
        <v>0</v>
      </c>
    </row>
    <row r="30" spans="1:12" ht="18" customHeight="1" thickBot="1">
      <c r="A30" s="34">
        <v>3</v>
      </c>
      <c r="B30" s="2" t="s">
        <v>196</v>
      </c>
      <c r="C30" s="4" t="s">
        <v>197</v>
      </c>
      <c r="D30" s="90">
        <v>5</v>
      </c>
      <c r="E30" s="86"/>
      <c r="F30" s="102"/>
      <c r="G30" s="5">
        <v>7</v>
      </c>
      <c r="H30" s="6" t="s">
        <v>10</v>
      </c>
      <c r="I30" s="99"/>
      <c r="J30" s="99"/>
      <c r="K30" s="99"/>
      <c r="L30" s="98"/>
    </row>
    <row r="31" spans="1:12" ht="18" customHeight="1" thickBot="1" thickTop="1">
      <c r="A31" s="34">
        <v>4</v>
      </c>
      <c r="B31" s="2" t="s">
        <v>198</v>
      </c>
      <c r="C31" s="4" t="s">
        <v>199</v>
      </c>
      <c r="D31" s="90">
        <v>4</v>
      </c>
      <c r="E31" s="86"/>
      <c r="G31" s="103"/>
      <c r="H31" s="101"/>
      <c r="I31" s="106"/>
      <c r="J31" s="218">
        <v>1</v>
      </c>
      <c r="K31" s="219"/>
      <c r="L31" s="220"/>
    </row>
    <row r="32" spans="1:12" ht="18" customHeight="1" thickTop="1">
      <c r="A32" s="34">
        <v>5</v>
      </c>
      <c r="B32" s="2" t="s">
        <v>200</v>
      </c>
      <c r="C32" s="4" t="s">
        <v>201</v>
      </c>
      <c r="D32" s="90">
        <v>3</v>
      </c>
      <c r="E32" s="86"/>
      <c r="F32" s="107">
        <v>1</v>
      </c>
      <c r="G32" s="101" t="s">
        <v>179</v>
      </c>
      <c r="H32" s="102" t="s">
        <v>55</v>
      </c>
      <c r="J32" s="102"/>
      <c r="K32" s="85"/>
      <c r="L32" s="89">
        <v>3</v>
      </c>
    </row>
    <row r="33" spans="1:12" ht="18" customHeight="1">
      <c r="A33" s="34">
        <v>6</v>
      </c>
      <c r="B33" s="2" t="s">
        <v>202</v>
      </c>
      <c r="C33" s="4" t="s">
        <v>203</v>
      </c>
      <c r="D33" s="90">
        <v>2</v>
      </c>
      <c r="E33" s="86"/>
      <c r="F33" s="35">
        <v>2</v>
      </c>
      <c r="G33" s="103" t="s">
        <v>170</v>
      </c>
      <c r="H33" s="102" t="s">
        <v>71</v>
      </c>
      <c r="J33" s="102"/>
      <c r="K33" s="85"/>
      <c r="L33" s="89">
        <v>2</v>
      </c>
    </row>
    <row r="34" spans="1:12" ht="18" customHeight="1">
      <c r="A34" s="34">
        <v>7</v>
      </c>
      <c r="B34" s="2" t="s">
        <v>204</v>
      </c>
      <c r="C34" s="4" t="s">
        <v>205</v>
      </c>
      <c r="D34" s="90">
        <v>1</v>
      </c>
      <c r="E34" s="86"/>
      <c r="F34" s="35">
        <v>3</v>
      </c>
      <c r="G34" s="103" t="s">
        <v>206</v>
      </c>
      <c r="H34" s="102" t="s">
        <v>70</v>
      </c>
      <c r="J34" s="102"/>
      <c r="K34" s="85"/>
      <c r="L34" s="89">
        <v>1</v>
      </c>
    </row>
    <row r="35" spans="1:12" ht="18" customHeight="1">
      <c r="A35" s="34">
        <v>8</v>
      </c>
      <c r="B35" s="2" t="s">
        <v>207</v>
      </c>
      <c r="C35" s="4" t="s">
        <v>208</v>
      </c>
      <c r="D35" s="90">
        <v>0</v>
      </c>
      <c r="E35" s="87"/>
      <c r="F35" s="35">
        <v>4</v>
      </c>
      <c r="G35" s="103" t="s">
        <v>209</v>
      </c>
      <c r="H35" s="102" t="s">
        <v>165</v>
      </c>
      <c r="J35" s="102"/>
      <c r="K35" s="85"/>
      <c r="L35" s="89">
        <v>0</v>
      </c>
    </row>
    <row r="36" spans="2:12" ht="21" customHeight="1">
      <c r="B36" s="135" t="s">
        <v>14</v>
      </c>
      <c r="C36" s="147"/>
      <c r="D36" s="147"/>
      <c r="E36" s="148"/>
      <c r="F36" s="108"/>
      <c r="G36" s="223"/>
      <c r="H36" s="224"/>
      <c r="I36" s="224"/>
      <c r="J36" s="224"/>
      <c r="K36" s="224"/>
      <c r="L36" s="225"/>
    </row>
    <row r="37" spans="2:12" ht="21" customHeight="1">
      <c r="B37" s="135" t="s">
        <v>17</v>
      </c>
      <c r="C37" s="136"/>
      <c r="D37" s="136"/>
      <c r="E37" s="137"/>
      <c r="F37" s="109"/>
      <c r="G37" s="223"/>
      <c r="H37" s="224"/>
      <c r="I37" s="224"/>
      <c r="J37" s="224"/>
      <c r="K37" s="224"/>
      <c r="L37" s="225"/>
    </row>
    <row r="38" spans="2:12" ht="24" customHeight="1">
      <c r="B38" s="135" t="s">
        <v>158</v>
      </c>
      <c r="C38" s="136"/>
      <c r="D38" s="136"/>
      <c r="E38" s="136"/>
      <c r="F38" s="136"/>
      <c r="G38" s="136"/>
      <c r="H38" s="136"/>
      <c r="I38" s="137"/>
      <c r="J38" s="136" t="s">
        <v>160</v>
      </c>
      <c r="K38" s="136"/>
      <c r="L38" s="137"/>
    </row>
    <row r="39" spans="2:12" ht="18" customHeight="1">
      <c r="B39" s="232"/>
      <c r="C39" s="233"/>
      <c r="D39" s="233"/>
      <c r="E39" s="233"/>
      <c r="F39" s="233"/>
      <c r="G39" s="233"/>
      <c r="H39" s="233"/>
      <c r="I39" s="234"/>
      <c r="J39" s="232" t="s">
        <v>210</v>
      </c>
      <c r="K39" s="233"/>
      <c r="L39" s="234"/>
    </row>
    <row r="40" spans="2:12" ht="18" customHeight="1">
      <c r="B40" s="235"/>
      <c r="C40" s="236"/>
      <c r="D40" s="236"/>
      <c r="E40" s="236"/>
      <c r="F40" s="236"/>
      <c r="G40" s="236"/>
      <c r="H40" s="236"/>
      <c r="I40" s="237"/>
      <c r="J40" s="235"/>
      <c r="K40" s="236"/>
      <c r="L40" s="237"/>
    </row>
    <row r="41" spans="2:12" ht="18" customHeight="1">
      <c r="B41" s="235"/>
      <c r="C41" s="236"/>
      <c r="D41" s="236"/>
      <c r="E41" s="236"/>
      <c r="F41" s="236"/>
      <c r="G41" s="236"/>
      <c r="H41" s="236"/>
      <c r="I41" s="237"/>
      <c r="J41" s="238"/>
      <c r="K41" s="239"/>
      <c r="L41" s="240"/>
    </row>
    <row r="42" spans="2:23" ht="21" customHeight="1">
      <c r="B42" s="235"/>
      <c r="C42" s="236"/>
      <c r="D42" s="236"/>
      <c r="E42" s="236"/>
      <c r="F42" s="236"/>
      <c r="G42" s="236"/>
      <c r="H42" s="236"/>
      <c r="I42" s="237"/>
      <c r="J42" s="149" t="s">
        <v>161</v>
      </c>
      <c r="K42" s="150"/>
      <c r="L42" s="151"/>
      <c r="N42" s="135" t="s">
        <v>14</v>
      </c>
      <c r="O42" s="147"/>
      <c r="P42" s="147"/>
      <c r="Q42" s="148"/>
      <c r="R42" s="131">
        <f>G36</f>
        <v>0</v>
      </c>
      <c r="S42" s="132"/>
      <c r="T42" s="132"/>
      <c r="U42" s="132"/>
      <c r="V42" s="132"/>
      <c r="W42" s="133"/>
    </row>
    <row r="43" spans="2:23" ht="21.75" customHeight="1">
      <c r="B43" s="238"/>
      <c r="C43" s="239"/>
      <c r="D43" s="239"/>
      <c r="E43" s="239"/>
      <c r="F43" s="239"/>
      <c r="G43" s="239"/>
      <c r="H43" s="239"/>
      <c r="I43" s="240"/>
      <c r="J43" s="229">
        <v>37802</v>
      </c>
      <c r="K43" s="230"/>
      <c r="L43" s="231"/>
      <c r="N43" s="135" t="s">
        <v>17</v>
      </c>
      <c r="O43" s="136"/>
      <c r="P43" s="136"/>
      <c r="Q43" s="137"/>
      <c r="R43" s="131">
        <f>G37</f>
        <v>0</v>
      </c>
      <c r="S43" s="132"/>
      <c r="T43" s="132"/>
      <c r="U43" s="132"/>
      <c r="V43" s="132"/>
      <c r="W43" s="133"/>
    </row>
    <row r="44" spans="2:17" ht="17.25" customHeight="1">
      <c r="B44" s="110" t="s">
        <v>60</v>
      </c>
      <c r="C44" s="93"/>
      <c r="D44" s="90"/>
      <c r="E44" s="90"/>
      <c r="F44" s="90"/>
      <c r="G44" s="93"/>
      <c r="H44" s="93"/>
      <c r="I44" s="90"/>
      <c r="J44" s="90"/>
      <c r="K44" s="90"/>
      <c r="L44" s="90"/>
      <c r="M44" s="90"/>
      <c r="N44" s="111"/>
      <c r="O44" s="110" t="s">
        <v>56</v>
      </c>
      <c r="P44" s="90"/>
      <c r="Q44" s="90"/>
    </row>
    <row r="45" ht="18" customHeight="1"/>
    <row r="47" ht="24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 sheet="1" objects="1" scenarios="1"/>
  <mergeCells count="104">
    <mergeCell ref="J43:L43"/>
    <mergeCell ref="O12:Q12"/>
    <mergeCell ref="O13:Q13"/>
    <mergeCell ref="O14:Q14"/>
    <mergeCell ref="R42:W42"/>
    <mergeCell ref="O15:Q15"/>
    <mergeCell ref="V14:W14"/>
    <mergeCell ref="B38:I38"/>
    <mergeCell ref="B39:I43"/>
    <mergeCell ref="V18:W18"/>
    <mergeCell ref="O16:Q16"/>
    <mergeCell ref="O17:Q17"/>
    <mergeCell ref="O18:Q18"/>
    <mergeCell ref="V17:W17"/>
    <mergeCell ref="N43:Q43"/>
    <mergeCell ref="N42:Q42"/>
    <mergeCell ref="R43:W43"/>
    <mergeCell ref="AA10:AF10"/>
    <mergeCell ref="J38:L38"/>
    <mergeCell ref="J39:L41"/>
    <mergeCell ref="J42:L42"/>
    <mergeCell ref="V19:W19"/>
    <mergeCell ref="N19:U19"/>
    <mergeCell ref="R15:U15"/>
    <mergeCell ref="R16:U16"/>
    <mergeCell ref="R17:U17"/>
    <mergeCell ref="R18:U18"/>
    <mergeCell ref="AG17:AH17"/>
    <mergeCell ref="Z18:AB18"/>
    <mergeCell ref="AC18:AF18"/>
    <mergeCell ref="AG18:AH18"/>
    <mergeCell ref="Z17:AB17"/>
    <mergeCell ref="AC17:AF17"/>
    <mergeCell ref="Z16:AB16"/>
    <mergeCell ref="AC16:AF16"/>
    <mergeCell ref="AG16:AH16"/>
    <mergeCell ref="Z15:AB15"/>
    <mergeCell ref="AC15:AF15"/>
    <mergeCell ref="AG14:AH14"/>
    <mergeCell ref="Z13:AB13"/>
    <mergeCell ref="AC13:AF13"/>
    <mergeCell ref="AG15:AH15"/>
    <mergeCell ref="AG13:AH13"/>
    <mergeCell ref="Z14:AB14"/>
    <mergeCell ref="AC14:AF14"/>
    <mergeCell ref="AG11:AH11"/>
    <mergeCell ref="Z12:AB12"/>
    <mergeCell ref="AC12:AF12"/>
    <mergeCell ref="AG12:AH12"/>
    <mergeCell ref="Z11:AB11"/>
    <mergeCell ref="AC11:AF11"/>
    <mergeCell ref="V15:W15"/>
    <mergeCell ref="V16:W16"/>
    <mergeCell ref="V13:W13"/>
    <mergeCell ref="N6:O6"/>
    <mergeCell ref="P6:Q6"/>
    <mergeCell ref="N7:O7"/>
    <mergeCell ref="R12:U12"/>
    <mergeCell ref="R13:U13"/>
    <mergeCell ref="R14:U14"/>
    <mergeCell ref="R11:U11"/>
    <mergeCell ref="N10:W10"/>
    <mergeCell ref="O11:Q11"/>
    <mergeCell ref="N8:O8"/>
    <mergeCell ref="N4:O4"/>
    <mergeCell ref="P4:Q4"/>
    <mergeCell ref="N5:O5"/>
    <mergeCell ref="P5:Q5"/>
    <mergeCell ref="B36:E36"/>
    <mergeCell ref="J4:L4"/>
    <mergeCell ref="J3:L3"/>
    <mergeCell ref="B6:L6"/>
    <mergeCell ref="J5:L5"/>
    <mergeCell ref="J8:L8"/>
    <mergeCell ref="C16:E16"/>
    <mergeCell ref="C27:E27"/>
    <mergeCell ref="J24:L24"/>
    <mergeCell ref="R3:W3"/>
    <mergeCell ref="N2:W2"/>
    <mergeCell ref="N3:O3"/>
    <mergeCell ref="P3:Q3"/>
    <mergeCell ref="B2:L2"/>
    <mergeCell ref="P9:Q9"/>
    <mergeCell ref="S9:W9"/>
    <mergeCell ref="AG19:AH19"/>
    <mergeCell ref="D5:H5"/>
    <mergeCell ref="J16:L16"/>
    <mergeCell ref="P7:Q7"/>
    <mergeCell ref="P8:Q8"/>
    <mergeCell ref="B37:E37"/>
    <mergeCell ref="G36:L36"/>
    <mergeCell ref="G37:L37"/>
    <mergeCell ref="J31:L31"/>
    <mergeCell ref="C8:E8"/>
    <mergeCell ref="R4:W7"/>
    <mergeCell ref="S8:W8"/>
    <mergeCell ref="V11:W11"/>
    <mergeCell ref="V12:W12"/>
    <mergeCell ref="B3:C3"/>
    <mergeCell ref="B4:C4"/>
    <mergeCell ref="B5:C5"/>
    <mergeCell ref="D3:H3"/>
    <mergeCell ref="D4:H4"/>
    <mergeCell ref="N9:O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2002-12-26T06:00:32Z</cp:lastPrinted>
  <dcterms:created xsi:type="dcterms:W3CDTF">2002-10-22T05:18:04Z</dcterms:created>
  <dcterms:modified xsi:type="dcterms:W3CDTF">2015-01-27T09:44:23Z</dcterms:modified>
  <cp:category/>
  <cp:version/>
  <cp:contentType/>
  <cp:contentStatus/>
</cp:coreProperties>
</file>