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C7E1022B-A9ED-4C67-8421-BF484FC2EA4E}" xr6:coauthVersionLast="47" xr6:coauthVersionMax="47" xr10:uidLastSave="{00000000-0000-0000-0000-000000000000}"/>
  <workbookProtection workbookAlgorithmName="SHA-512" workbookHashValue="C/WGF5zxs5CpszBbmMYzHeqDjVg8HsC3MvMNa80EsJImKFjcX8YQvC8+wq/i8/Sh8JTd6IRxMqlOX6reew+Gow==" workbookSaltValue="j+DDZCUP5nEeeFFNAJgUV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入力シート!$A$297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9" i="7" l="1"/>
  <c r="A297" i="7"/>
  <c r="A200" i="7"/>
  <c r="A198" i="7"/>
  <c r="A197" i="7"/>
  <c r="A196"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P323" i="7"/>
  <c r="N278" i="7" l="1"/>
  <c r="E232" i="7"/>
  <c r="U231" i="7"/>
  <c r="S231" i="7"/>
  <c r="Q231" i="7"/>
  <c r="O231" i="7"/>
  <c r="K231" i="7"/>
  <c r="I214" i="7"/>
  <c r="I208" i="7"/>
  <c r="I199" i="7"/>
  <c r="J194" i="7"/>
  <c r="J192" i="7"/>
  <c r="J190" i="7"/>
  <c r="J188" i="7"/>
  <c r="D114" i="7"/>
  <c r="D116" i="7" s="1"/>
  <c r="D118" i="7" s="1"/>
  <c r="D120" i="7" s="1"/>
  <c r="D122" i="7" s="1"/>
  <c r="D124" i="7" s="1"/>
  <c r="D126" i="7" s="1"/>
  <c r="A2" i="8" l="1"/>
  <c r="A1" i="8"/>
</calcChain>
</file>

<file path=xl/sharedStrings.xml><?xml version="1.0" encoding="utf-8"?>
<sst xmlns="http://schemas.openxmlformats.org/spreadsheetml/2006/main" count="304" uniqueCount="241">
  <si>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</si>
  <si>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</si>
  <si>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</si>
  <si>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</si>
  <si>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</si>
  <si>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</si>
  <si>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</si>
  <si>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</si>
  <si>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</si>
  <si>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</si>
  <si>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</si>
  <si>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</si>
  <si>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</si>
  <si>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</si>
  <si>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</si>
  <si>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</si>
  <si>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</si>
  <si>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</si>
  <si>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</si>
  <si>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</si>
  <si>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</si>
  <si>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</si>
  <si>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</si>
  <si>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</si>
  <si>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</si>
  <si>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</si>
  <si>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</si>
  <si>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</si>
  <si>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</si>
  <si>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</si>
  <si>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</si>
  <si>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</si>
  <si>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</si>
  <si>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</si>
  <si>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</si>
  <si>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</si>
  <si>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</si>
  <si>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</si>
  <si>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</si>
  <si>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</si>
  <si>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</si>
  <si>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</si>
  <si>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</si>
  <si>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</si>
  <si>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</si>
  <si>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</si>
  <si>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</si>
  <si>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</si>
  <si>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E.経営情報</t>
    <rPh sb="2" eb="4">
      <t>ケイエイ</t>
    </rPh>
    <rPh sb="4" eb="6">
      <t>ジョウホウ</t>
    </rPh>
    <phoneticPr fontId="4"/>
  </si>
  <si>
    <t>測量</t>
    <phoneticPr fontId="4"/>
  </si>
  <si>
    <t>土地家屋調査士</t>
  </si>
  <si>
    <t>司法書士</t>
  </si>
  <si>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</si>
  <si>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</si>
  <si>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</si>
  <si>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</si>
  <si>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</si>
  <si>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</si>
  <si>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</si>
  <si>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</si>
  <si>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</si>
  <si>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</si>
  <si>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</si>
  <si>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</si>
  <si>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</si>
  <si>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</si>
  <si>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</si>
  <si>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</si>
  <si>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</si>
  <si>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</si>
  <si>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</si>
  <si>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</si>
  <si>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</si>
  <si>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</si>
  <si>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</si>
  <si>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</si>
  <si>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</si>
  <si>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</si>
  <si>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</si>
  <si>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</si>
  <si>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</si>
  <si>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</si>
  <si>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</si>
  <si>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</si>
  <si>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</si>
  <si>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</si>
  <si>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</si>
  <si>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</si>
  <si>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</si>
  <si>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</si>
  <si>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</si>
  <si>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</si>
  <si>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</si>
  <si>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</si>
  <si>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</si>
  <si>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</si>
  <si>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</si>
  <si>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</si>
  <si>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</si>
  <si>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</si>
  <si>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</si>
  <si>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</si>
  <si>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</si>
  <si>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</si>
  <si>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</si>
  <si>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</si>
  <si>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</si>
  <si>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</si>
  <si>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</si>
  <si>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</si>
  <si>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</si>
  <si>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</si>
  <si>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</si>
  <si>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</si>
  <si>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</si>
  <si>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</si>
  <si>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</si>
  <si>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</si>
  <si>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</si>
  <si>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</si>
  <si>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</si>
  <si>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</si>
  <si>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</si>
  <si>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</si>
  <si>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</si>
  <si>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</si>
  <si>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</si>
  <si>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</si>
  <si>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</si>
  <si>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</si>
  <si>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</si>
  <si>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</si>
  <si>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</si>
  <si>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</si>
  <si>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</si>
  <si>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</si>
  <si>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</si>
  <si>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</si>
  <si>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</si>
  <si>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</si>
  <si>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</si>
  <si>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</si>
  <si>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</si>
  <si>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</si>
  <si>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</si>
  <si>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</si>
  <si>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</si>
  <si>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</si>
  <si>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</si>
  <si>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</si>
  <si>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</si>
  <si>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前２ヶ年間の
平均実績高（千円）</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</si>
  <si>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</si>
  <si>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</si>
  <si>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</si>
  <si>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</si>
  <si>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</si>
  <si>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</si>
  <si>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</si>
  <si>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</si>
  <si>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</si>
  <si>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</si>
  <si>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</si>
  <si>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</si>
  <si>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</si>
  <si>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</si>
  <si>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</si>
  <si>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</si>
  <si>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</si>
  <si>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</si>
  <si>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</si>
  <si>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</si>
  <si>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</si>
  <si>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</si>
  <si>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</si>
  <si>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</si>
  <si>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</si>
  <si>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</si>
  <si>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</si>
  <si>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</si>
  <si>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</si>
  <si>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</si>
  <si>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</si>
  <si>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</si>
  <si>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</si>
  <si>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</si>
  <si>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</si>
  <si>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</si>
  <si>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建築関係建設コンサルタント</t>
    <phoneticPr fontId="4"/>
  </si>
  <si>
    <t>土木関係建設コンサルタント</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</si>
  <si>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</si>
  <si>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</si>
  <si>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</si>
  <si>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</si>
  <si>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</si>
  <si>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</si>
  <si>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</si>
  <si>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</si>
  <si>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</si>
  <si>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</si>
  <si>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</si>
  <si>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</si>
  <si>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</si>
  <si>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</si>
  <si>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</si>
  <si>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</si>
  <si>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</si>
  <si>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</si>
  <si>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</si>
  <si>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</si>
  <si>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</si>
  <si>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</si>
  <si>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</si>
  <si>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</si>
  <si>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</si>
  <si>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</si>
  <si>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</si>
  <si>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</si>
  <si>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</si>
  <si>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</si>
  <si>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</si>
  <si>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</si>
  <si>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</si>
  <si>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</si>
  <si>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</si>
  <si>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</si>
  <si>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</si>
  <si>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</si>
  <si>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</si>
  <si>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</si>
  <si>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</si>
  <si>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29_下市町</t>
  </si>
  <si>
    <t>下市町 一般競争(指名競争)参加資格審査申請書【測量・建設コンサルタント等】</t>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</si>
  <si>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</si>
  <si>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</si>
  <si>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総合補償</t>
    <rPh sb="0" eb="4">
      <t>ソウゴウホショウ</t>
    </rPh>
    <phoneticPr fontId="4"/>
  </si>
  <si>
    <t>下市町で行われる測量・建設コンサルタント等に係る入札に参加する資格の審査を申請します。</t>
    <rPh sb="8" eb="10">
      <t>ソクリョウ</t>
    </rPh>
    <rPh sb="11" eb="13">
      <t>ケンセツ</t>
    </rPh>
    <rPh sb="20" eb="21">
      <t>トウ</t>
    </rPh>
    <phoneticPr fontId="4"/>
  </si>
  <si>
    <t>例)2025/4/1、R7/4/1</t>
    <phoneticPr fontId="4"/>
  </si>
  <si>
    <t>例)2025/4/1</t>
    <phoneticPr fontId="4"/>
  </si>
  <si>
    <t>Ver.6.8.1</t>
  </si>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</sst>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498">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3" xfId="6"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11"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38" fontId="23" fillId="2" borderId="43" xfId="6" applyNumberFormat="1" applyFont="1" applyFill="1" applyBorder="1" applyAlignment="1" applyProtection="1">
      <alignment horizontal="right" vertical="center"/>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11" xfId="0" applyNumberFormat="1" applyFont="1" applyFill="1" applyBorder="1" applyAlignment="1" applyProtection="1">
      <alignment horizontal="lef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38" fontId="23" fillId="2" borderId="15" xfId="6" applyNumberFormat="1" applyFont="1" applyFill="1" applyBorder="1" applyAlignment="1" applyProtection="1">
      <alignment horizontal="right" vertical="center"/>
      <protection locked="0"/>
    </xf>
    <xf numFmtId="38" fontId="23" fillId="2" borderId="16" xfId="6" applyNumberFormat="1" applyFont="1" applyFill="1" applyBorder="1" applyAlignment="1" applyProtection="1">
      <alignment horizontal="right" vertical="center"/>
      <protection locked="0"/>
    </xf>
    <xf numFmtId="178" fontId="23" fillId="2" borderId="9" xfId="6" applyNumberFormat="1" applyFont="1" applyFill="1" applyBorder="1" applyAlignment="1" applyProtection="1">
      <alignment horizontal="right" vertical="center"/>
      <protection locked="0"/>
    </xf>
    <xf numFmtId="178" fontId="23" fillId="2" borderId="11" xfId="6" applyNumberFormat="1" applyFont="1" applyFill="1" applyBorder="1" applyAlignment="1" applyProtection="1">
      <alignment horizontal="right" vertical="center"/>
      <protection locked="0"/>
    </xf>
    <xf numFmtId="178" fontId="23" fillId="2" borderId="4" xfId="6" applyNumberFormat="1" applyFont="1" applyFill="1" applyBorder="1" applyAlignment="1" applyProtection="1">
      <alignment horizontal="right" vertical="center"/>
      <protection locked="0"/>
    </xf>
    <xf numFmtId="178" fontId="23" fillId="2" borderId="6" xfId="6" applyNumberFormat="1" applyFont="1" applyFill="1" applyBorder="1" applyAlignment="1" applyProtection="1">
      <alignment horizontal="right" vertical="center"/>
      <protection locked="0"/>
    </xf>
    <xf numFmtId="38" fontId="23" fillId="2" borderId="44" xfId="6" applyNumberFormat="1" applyFont="1" applyFill="1" applyBorder="1" applyAlignment="1" applyProtection="1">
      <alignment horizontal="right" vertical="center"/>
      <protection locked="0"/>
    </xf>
    <xf numFmtId="38" fontId="23" fillId="2" borderId="47" xfId="6" applyNumberFormat="1" applyFont="1" applyFill="1" applyBorder="1" applyAlignment="1" applyProtection="1">
      <alignment horizontal="right" vertical="center"/>
      <protection locked="0"/>
    </xf>
    <xf numFmtId="178" fontId="23" fillId="2" borderId="48" xfId="6" applyNumberFormat="1" applyFont="1" applyFill="1" applyBorder="1" applyAlignment="1" applyProtection="1">
      <alignment horizontal="right" vertical="center"/>
      <protection locked="0"/>
    </xf>
    <xf numFmtId="178" fontId="23" fillId="2" borderId="49" xfId="6"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4" xfId="6" applyNumberFormat="1" applyFont="1" applyFill="1" applyBorder="1" applyAlignment="1" applyProtection="1">
      <alignment horizontal="right" vertical="center"/>
      <protection locked="0"/>
    </xf>
    <xf numFmtId="38" fontId="23" fillId="2" borderId="5" xfId="6" applyNumberFormat="1" applyFont="1" applyFill="1" applyBorder="1" applyAlignment="1" applyProtection="1">
      <alignment horizontal="right" vertical="center"/>
      <protection locked="0"/>
    </xf>
    <xf numFmtId="178" fontId="23" fillId="2" borderId="5" xfId="6" applyNumberFormat="1" applyFont="1" applyFill="1" applyBorder="1" applyAlignment="1" applyProtection="1">
      <alignment horizontal="right" vertical="center"/>
      <protection locked="0"/>
    </xf>
    <xf numFmtId="38" fontId="23" fillId="2" borderId="9" xfId="6" applyNumberFormat="1" applyFont="1" applyFill="1" applyBorder="1" applyAlignment="1" applyProtection="1">
      <alignment horizontal="right" vertical="center"/>
      <protection locked="0"/>
    </xf>
    <xf numFmtId="38" fontId="23" fillId="2" borderId="10" xfId="6" applyNumberFormat="1" applyFont="1" applyFill="1" applyBorder="1" applyAlignment="1" applyProtection="1">
      <alignment horizontal="right" vertical="center"/>
      <protection locked="0"/>
    </xf>
    <xf numFmtId="178" fontId="23" fillId="2" borderId="10" xfId="6" applyNumberFormat="1" applyFont="1" applyFill="1" applyBorder="1" applyAlignment="1" applyProtection="1">
      <alignment horizontal="right" vertical="center"/>
      <protection locked="0"/>
    </xf>
    <xf numFmtId="38" fontId="23" fillId="2" borderId="48" xfId="6" applyNumberFormat="1" applyFont="1" applyFill="1" applyBorder="1" applyAlignment="1" applyProtection="1">
      <alignment horizontal="right" vertical="center"/>
      <protection locked="0"/>
    </xf>
    <xf numFmtId="38" fontId="23" fillId="2" borderId="59" xfId="6" applyNumberFormat="1" applyFont="1" applyFill="1" applyBorder="1" applyAlignment="1" applyProtection="1">
      <alignment horizontal="right" vertical="center"/>
      <protection locked="0"/>
    </xf>
    <xf numFmtId="38" fontId="23" fillId="2" borderId="58" xfId="6" applyNumberFormat="1" applyFont="1" applyFill="1" applyBorder="1" applyAlignment="1" applyProtection="1">
      <alignment horizontal="right" vertical="center"/>
      <protection locked="0"/>
    </xf>
    <xf numFmtId="38" fontId="23" fillId="2" borderId="49" xfId="6" applyNumberFormat="1" applyFont="1" applyFill="1" applyBorder="1" applyAlignment="1" applyProtection="1">
      <alignment horizontal="right" vertical="center"/>
      <protection locked="0"/>
    </xf>
    <xf numFmtId="178" fontId="23" fillId="2" borderId="59" xfId="6" applyNumberFormat="1" applyFont="1" applyFill="1" applyBorder="1" applyAlignment="1" applyProtection="1">
      <alignment horizontal="righ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6" applyNumberFormat="1" applyFont="1" applyAlignment="1" applyProtection="1">
      <alignment horizontal="right" vertical="top"/>
    </xf>
    <xf numFmtId="179" fontId="11" fillId="0" borderId="0" xfId="6"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2" fontId="11" fillId="0" borderId="0" xfId="6" applyNumberFormat="1" applyFont="1" applyAlignment="1" applyProtection="1">
      <alignment horizontal="right" vertical="center"/>
    </xf>
    <xf numFmtId="178" fontId="11" fillId="0" borderId="0" xfId="6"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6"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6" applyNumberFormat="1" applyFont="1" applyAlignment="1" applyProtection="1">
      <alignment horizontal="center" vertical="center"/>
    </xf>
    <xf numFmtId="178" fontId="11" fillId="0" borderId="0" xfId="6"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6" applyNumberFormat="1" applyFont="1" applyProtection="1">
      <alignment vertical="center"/>
    </xf>
    <xf numFmtId="182" fontId="17" fillId="0" borderId="0" xfId="0" applyNumberFormat="1" applyFont="1" applyAlignment="1" applyProtection="1">
      <alignment horizontal="right" vertical="top"/>
    </xf>
    <xf numFmtId="181" fontId="11" fillId="0" borderId="0" xfId="0" applyNumberFormat="1" applyFont="1" applyProtection="1">
      <alignment vertical="center"/>
    </xf>
    <xf numFmtId="178" fontId="11" fillId="0" borderId="15" xfId="6" applyNumberFormat="1" applyFont="1" applyBorder="1" applyAlignment="1" applyProtection="1">
      <alignment horizontal="left" vertical="center"/>
    </xf>
    <xf numFmtId="178" fontId="11" fillId="0" borderId="4" xfId="6" applyNumberFormat="1" applyFont="1" applyBorder="1" applyAlignment="1" applyProtection="1">
      <alignment horizontal="left" vertical="center"/>
    </xf>
    <xf numFmtId="178" fontId="11" fillId="0" borderId="6" xfId="6" applyNumberFormat="1" applyFont="1" applyBorder="1" applyAlignment="1" applyProtection="1">
      <alignment horizontal="left" vertical="center"/>
    </xf>
    <xf numFmtId="178" fontId="11" fillId="0" borderId="16" xfId="6" applyNumberFormat="1" applyFont="1" applyBorder="1" applyAlignment="1" applyProtection="1">
      <alignment horizontal="left" vertical="center"/>
    </xf>
    <xf numFmtId="178" fontId="11" fillId="0" borderId="9" xfId="6" applyNumberFormat="1" applyFont="1" applyBorder="1" applyAlignment="1" applyProtection="1">
      <alignment horizontal="left" vertical="center"/>
    </xf>
    <xf numFmtId="178" fontId="11" fillId="0" borderId="11" xfId="6" applyNumberFormat="1" applyFont="1" applyBorder="1" applyAlignment="1" applyProtection="1">
      <alignment horizontal="left" vertical="center"/>
    </xf>
    <xf numFmtId="182" fontId="11" fillId="0" borderId="16" xfId="6" applyNumberFormat="1" applyFont="1" applyBorder="1" applyAlignment="1" applyProtection="1">
      <alignment horizontal="left" vertical="center"/>
    </xf>
    <xf numFmtId="182" fontId="11" fillId="0" borderId="9" xfId="6" applyNumberFormat="1" applyFont="1" applyBorder="1" applyAlignment="1" applyProtection="1">
      <alignment horizontal="left" vertical="center"/>
    </xf>
    <xf numFmtId="182" fontId="11" fillId="0" borderId="11" xfId="6" applyNumberFormat="1" applyFont="1" applyBorder="1" applyAlignment="1" applyProtection="1">
      <alignment horizontal="left" vertical="center"/>
    </xf>
    <xf numFmtId="38" fontId="11" fillId="0" borderId="16" xfId="6" applyNumberFormat="1" applyFont="1" applyBorder="1" applyAlignment="1" applyProtection="1">
      <alignment horizontal="right" vertical="center"/>
    </xf>
    <xf numFmtId="182" fontId="11" fillId="0" borderId="9" xfId="6" applyNumberFormat="1" applyFont="1" applyBorder="1" applyAlignment="1" applyProtection="1">
      <alignment horizontal="right" vertical="center"/>
    </xf>
    <xf numFmtId="182" fontId="11" fillId="0" borderId="11" xfId="6" applyNumberFormat="1" applyFont="1" applyBorder="1" applyAlignment="1" applyProtection="1">
      <alignment horizontal="right" vertical="center"/>
    </xf>
    <xf numFmtId="178" fontId="23" fillId="0" borderId="44" xfId="6" applyNumberFormat="1" applyFont="1" applyBorder="1" applyAlignment="1" applyProtection="1">
      <alignment horizontal="left" vertical="center"/>
    </xf>
    <xf numFmtId="178" fontId="11" fillId="0" borderId="13" xfId="6" applyNumberFormat="1" applyFont="1" applyBorder="1" applyAlignment="1" applyProtection="1">
      <alignment horizontal="left" vertical="center"/>
    </xf>
    <xf numFmtId="178" fontId="11" fillId="0" borderId="43" xfId="6"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6" applyNumberFormat="1" applyFont="1" applyAlignment="1" applyProtection="1">
      <alignment vertical="top"/>
    </xf>
    <xf numFmtId="182" fontId="11" fillId="0" borderId="0" xfId="6" applyNumberFormat="1" applyFont="1" applyProtection="1">
      <alignmen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6" applyNumberFormat="1" applyFont="1" applyBorder="1" applyAlignment="1" applyProtection="1">
      <alignment horizontal="center" vertical="center"/>
    </xf>
    <xf numFmtId="178" fontId="11" fillId="0" borderId="2" xfId="6" applyNumberFormat="1" applyFont="1" applyBorder="1" applyAlignment="1" applyProtection="1">
      <alignment horizontal="center" vertical="center"/>
    </xf>
    <xf numFmtId="178" fontId="11" fillId="0" borderId="38" xfId="6"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11" fillId="0" borderId="27" xfId="6" applyNumberFormat="1" applyFont="1" applyBorder="1" applyAlignment="1" applyProtection="1">
      <alignment horizontal="right" vertical="center"/>
    </xf>
    <xf numFmtId="178" fontId="11" fillId="0" borderId="28" xfId="6" applyNumberFormat="1" applyFont="1" applyBorder="1" applyAlignment="1" applyProtection="1">
      <alignment horizontal="right" vertical="center"/>
    </xf>
    <xf numFmtId="178" fontId="11" fillId="0" borderId="29" xfId="6" applyNumberFormat="1" applyFont="1" applyBorder="1" applyAlignment="1" applyProtection="1">
      <alignment horizontal="right" vertical="center"/>
    </xf>
    <xf numFmtId="178" fontId="11" fillId="0" borderId="20" xfId="6" applyNumberFormat="1" applyFont="1" applyBorder="1" applyAlignment="1" applyProtection="1">
      <alignment horizontal="left" vertical="center"/>
    </xf>
    <xf numFmtId="178" fontId="11" fillId="0" borderId="21" xfId="6" applyNumberFormat="1" applyFont="1" applyBorder="1" applyAlignment="1" applyProtection="1">
      <alignment horizontal="left" vertical="center"/>
    </xf>
    <xf numFmtId="178" fontId="11" fillId="0" borderId="23" xfId="6" applyNumberFormat="1" applyFont="1" applyBorder="1" applyAlignment="1" applyProtection="1">
      <alignment horizontal="left" vertical="center"/>
    </xf>
    <xf numFmtId="178" fontId="11" fillId="0" borderId="45" xfId="6" applyNumberFormat="1" applyFont="1" applyBorder="1" applyAlignment="1" applyProtection="1">
      <alignment horizontal="left" vertical="center"/>
    </xf>
    <xf numFmtId="178" fontId="11" fillId="0" borderId="31" xfId="6" applyNumberFormat="1" applyFont="1" applyBorder="1" applyAlignment="1" applyProtection="1">
      <alignment horizontal="left" vertical="center"/>
    </xf>
    <xf numFmtId="178" fontId="11" fillId="0" borderId="46" xfId="6" applyNumberFormat="1" applyFont="1" applyBorder="1" applyAlignment="1" applyProtection="1">
      <alignment horizontal="left" vertical="center"/>
    </xf>
    <xf numFmtId="178" fontId="11" fillId="0" borderId="27" xfId="6" quotePrefix="1" applyNumberFormat="1" applyFont="1" applyBorder="1" applyAlignment="1" applyProtection="1">
      <alignment horizontal="left" vertical="center"/>
    </xf>
    <xf numFmtId="178" fontId="11" fillId="0" borderId="28" xfId="6" quotePrefix="1" applyNumberFormat="1" applyFont="1" applyBorder="1" applyAlignment="1" applyProtection="1">
      <alignment horizontal="left" vertical="center"/>
    </xf>
    <xf numFmtId="178" fontId="11" fillId="0" borderId="29" xfId="6" quotePrefix="1" applyNumberFormat="1" applyFont="1" applyBorder="1" applyAlignment="1" applyProtection="1">
      <alignment horizontal="left" vertical="center"/>
    </xf>
    <xf numFmtId="186" fontId="11" fillId="0" borderId="27" xfId="6" applyNumberFormat="1" applyFont="1" applyBorder="1" applyAlignment="1" applyProtection="1">
      <alignment horizontal="right" vertical="center"/>
    </xf>
    <xf numFmtId="184" fontId="11" fillId="0" borderId="28" xfId="6" applyNumberFormat="1" applyFont="1" applyBorder="1" applyAlignment="1" applyProtection="1">
      <alignment horizontal="right" vertical="center"/>
    </xf>
    <xf numFmtId="184" fontId="11" fillId="0" borderId="29" xfId="6"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6" applyFont="1" applyBorder="1" applyAlignment="1" applyProtection="1">
      <alignment horizontal="center" vertical="center"/>
    </xf>
    <xf numFmtId="0" fontId="11" fillId="0" borderId="21" xfId="6"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183" fontId="11" fillId="0" borderId="0" xfId="6" applyNumberFormat="1" applyFont="1" applyProtection="1">
      <alignment vertical="center"/>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6" applyNumberFormat="1" applyFont="1" applyBorder="1" applyProtection="1">
      <alignment vertical="center"/>
    </xf>
    <xf numFmtId="178" fontId="11" fillId="0" borderId="23" xfId="6" applyNumberFormat="1" applyFont="1" applyBorder="1" applyProtection="1">
      <alignment vertical="center"/>
    </xf>
    <xf numFmtId="178" fontId="11" fillId="0" borderId="6" xfId="6"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6" applyNumberFormat="1" applyFont="1" applyBorder="1" applyProtection="1">
      <alignment vertical="center"/>
    </xf>
    <xf numFmtId="178" fontId="11" fillId="0" borderId="43" xfId="6" applyNumberFormat="1" applyFont="1" applyBorder="1" applyProtection="1">
      <alignment vertical="center"/>
    </xf>
    <xf numFmtId="178" fontId="11" fillId="0" borderId="19" xfId="6"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11" fillId="0" borderId="28" xfId="6" applyNumberFormat="1" applyFont="1" applyBorder="1" applyAlignment="1" applyProtection="1">
      <alignment horizontal="right" vertical="center"/>
    </xf>
    <xf numFmtId="38" fontId="11" fillId="0" borderId="60" xfId="6" applyNumberFormat="1" applyFont="1" applyBorder="1" applyAlignment="1" applyProtection="1">
      <alignment horizontal="right" vertical="center"/>
    </xf>
    <xf numFmtId="38" fontId="11" fillId="0" borderId="56" xfId="6" applyNumberFormat="1" applyFont="1" applyBorder="1" applyAlignment="1" applyProtection="1">
      <alignment horizontal="right" vertical="center"/>
    </xf>
    <xf numFmtId="38" fontId="11" fillId="0" borderId="29" xfId="6" applyNumberFormat="1" applyFont="1" applyBorder="1" applyAlignment="1" applyProtection="1">
      <alignment horizontal="right" vertical="center"/>
    </xf>
    <xf numFmtId="178" fontId="11" fillId="0" borderId="60" xfId="6"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6" applyNumberFormat="1" applyFont="1" applyBorder="1" applyAlignment="1" applyProtection="1">
      <alignment horizontal="right" vertical="center"/>
    </xf>
    <xf numFmtId="178" fontId="11" fillId="0" borderId="21" xfId="6"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6" applyNumberFormat="1" applyFont="1" applyBorder="1" applyAlignment="1" applyProtection="1">
      <alignment horizontal="right" vertical="center"/>
    </xf>
    <xf numFmtId="178" fontId="11" fillId="0" borderId="18" xfId="6"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6"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6"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0" xfId="1" applyFont="1" applyProtection="1">
      <alignment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6"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6" applyNumberFormat="1" applyFont="1" applyAlignment="1" applyProtection="1">
      <alignment horizontal="right" vertical="top"/>
    </xf>
    <xf numFmtId="0" fontId="11" fillId="0" borderId="0" xfId="6" applyNumberFormat="1" applyFont="1" applyProtection="1">
      <alignment vertical="center"/>
    </xf>
    <xf numFmtId="0" fontId="11" fillId="0" borderId="0" xfId="6" applyNumberFormat="1" applyFont="1" applyAlignment="1" applyProtection="1">
      <alignment vertical="center"/>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0"/>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5.5" style="128" hidden="1" customWidth="1"/>
    <col min="2" max="3" width="1.625" style="128" customWidth="1"/>
    <col min="4" max="4" width="5.625" style="128" customWidth="1"/>
    <col min="5" max="5" width="5.125" style="128" customWidth="1"/>
    <col min="6" max="6" width="4.125" style="128" customWidth="1"/>
    <col min="7" max="7" width="4.5" style="128" customWidth="1"/>
    <col min="8" max="8" width="7.75" style="128" customWidth="1"/>
    <col min="9" max="9" width="1.625" style="128" customWidth="1"/>
    <col min="10" max="10" width="8.625" style="128" customWidth="1"/>
    <col min="11" max="11" width="4.625" style="128" customWidth="1"/>
    <col min="12" max="12" width="3" style="128" customWidth="1"/>
    <col min="13" max="13" width="6.375" style="128" customWidth="1"/>
    <col min="14" max="14" width="7.125" style="128" customWidth="1"/>
    <col min="15" max="15" width="12.125" style="128" customWidth="1"/>
    <col min="16" max="16" width="6.875" style="128" customWidth="1"/>
    <col min="17" max="17" width="16.375" style="128" customWidth="1"/>
    <col min="18" max="18" width="6.875" style="128" customWidth="1"/>
    <col min="19" max="19" width="15.5" style="128" customWidth="1"/>
    <col min="20" max="20" width="7.25" style="128" customWidth="1"/>
    <col min="21" max="21" width="4.25" style="128" customWidth="1"/>
    <col min="22" max="22" width="5.5" style="128" customWidth="1"/>
    <col min="23" max="24" width="4.25" style="128" customWidth="1"/>
    <col min="25" max="25" width="4.5" style="128" customWidth="1"/>
    <col min="26" max="26" width="2.625" style="128" customWidth="1"/>
    <col min="27" max="27" width="3.625" style="128" customWidth="1"/>
    <col min="28" max="16384" width="9" style="128"/>
  </cols>
  <sheetData>
    <row r="1" spans="1:27" ht="30" customHeight="1" x14ac:dyDescent="0.15">
      <c r="A1" s="494" t="s">
        <v>231</v>
      </c>
      <c r="B1" s="123"/>
      <c r="C1" s="124" t="s">
        <v>232</v>
      </c>
      <c r="D1" s="125"/>
      <c r="E1" s="125"/>
      <c r="F1" s="125"/>
      <c r="G1" s="125"/>
      <c r="H1" s="125"/>
      <c r="I1" s="125"/>
      <c r="J1" s="125"/>
      <c r="K1" s="125"/>
      <c r="L1" s="125"/>
      <c r="M1" s="125"/>
      <c r="N1" s="125"/>
      <c r="O1" s="125"/>
      <c r="P1" s="125"/>
      <c r="Q1" s="125"/>
      <c r="R1" s="125"/>
      <c r="S1" s="125"/>
      <c r="T1" s="125"/>
      <c r="U1" s="125"/>
      <c r="V1" s="125"/>
      <c r="W1" s="493" t="s">
        <v>239</v>
      </c>
      <c r="X1" s="126"/>
      <c r="Y1" s="126"/>
      <c r="Z1" s="126"/>
      <c r="AA1" s="127"/>
    </row>
    <row r="2" spans="1:27" ht="15.75" hidden="1" customHeight="1" x14ac:dyDescent="0.15">
      <c r="A2" s="494" t="s">
        <v>15</v>
      </c>
      <c r="B2" s="123"/>
      <c r="C2" s="129"/>
      <c r="D2" s="129"/>
      <c r="AA2" s="127"/>
    </row>
    <row r="3" spans="1:27" ht="30" customHeight="1" x14ac:dyDescent="0.15">
      <c r="A3" s="494" t="s">
        <v>240</v>
      </c>
      <c r="B3" s="123"/>
      <c r="C3" s="128" t="s">
        <v>236</v>
      </c>
      <c r="AA3" s="127"/>
    </row>
    <row r="4" spans="1:27" ht="5.25" customHeight="1" x14ac:dyDescent="0.15">
      <c r="A4" s="123"/>
      <c r="B4" s="123"/>
      <c r="C4" s="130"/>
      <c r="D4" s="131"/>
      <c r="E4" s="131"/>
      <c r="F4" s="131"/>
      <c r="G4" s="131"/>
      <c r="H4" s="131"/>
      <c r="I4" s="131"/>
      <c r="J4" s="131"/>
      <c r="K4" s="131"/>
      <c r="L4" s="131"/>
      <c r="M4" s="131"/>
      <c r="N4" s="131"/>
      <c r="O4" s="131"/>
      <c r="P4" s="131"/>
      <c r="Q4" s="131"/>
      <c r="R4" s="131"/>
      <c r="S4" s="131"/>
      <c r="T4" s="131"/>
      <c r="U4" s="131"/>
      <c r="V4" s="131"/>
      <c r="W4" s="131"/>
      <c r="X4" s="131"/>
      <c r="Y4" s="131"/>
      <c r="Z4" s="132"/>
    </row>
    <row r="5" spans="1:27" ht="15" customHeight="1" x14ac:dyDescent="0.15">
      <c r="A5" s="123"/>
      <c r="B5" s="123"/>
      <c r="C5" s="133" t="s">
        <v>230</v>
      </c>
      <c r="D5" s="134"/>
      <c r="E5" s="134"/>
      <c r="F5" s="134"/>
      <c r="G5" s="134"/>
      <c r="H5" s="134"/>
      <c r="I5" s="134"/>
      <c r="J5" s="134"/>
      <c r="K5" s="134"/>
      <c r="L5" s="134"/>
      <c r="M5" s="134"/>
      <c r="N5" s="134"/>
      <c r="O5" s="134"/>
      <c r="P5" s="134"/>
      <c r="Q5" s="134"/>
      <c r="R5" s="134"/>
      <c r="S5" s="134"/>
      <c r="T5" s="134"/>
      <c r="U5" s="134"/>
      <c r="V5" s="134"/>
      <c r="W5" s="134"/>
      <c r="X5" s="134"/>
      <c r="Y5" s="134"/>
      <c r="Z5" s="135"/>
    </row>
    <row r="6" spans="1:27" ht="15" customHeight="1" x14ac:dyDescent="0.15">
      <c r="A6" s="123"/>
      <c r="B6" s="123"/>
      <c r="C6" s="133" t="s">
        <v>3</v>
      </c>
      <c r="D6" s="134"/>
      <c r="E6" s="134"/>
      <c r="F6" s="134"/>
      <c r="G6" s="134"/>
      <c r="H6" s="134"/>
      <c r="I6" s="134"/>
      <c r="J6" s="134"/>
      <c r="K6" s="134"/>
      <c r="L6" s="134"/>
      <c r="M6" s="134"/>
      <c r="N6" s="134"/>
      <c r="O6" s="134"/>
      <c r="P6" s="134"/>
      <c r="Q6" s="134"/>
      <c r="R6" s="134"/>
      <c r="S6" s="134"/>
      <c r="T6" s="134"/>
      <c r="U6" s="134"/>
      <c r="V6" s="134"/>
      <c r="W6" s="134"/>
      <c r="X6" s="134"/>
      <c r="Y6" s="134"/>
      <c r="Z6" s="135"/>
    </row>
    <row r="7" spans="1:27" ht="15" customHeight="1" x14ac:dyDescent="0.15">
      <c r="A7" s="123"/>
      <c r="B7" s="123"/>
      <c r="C7" s="133" t="s">
        <v>4</v>
      </c>
      <c r="D7" s="134"/>
      <c r="E7" s="134"/>
      <c r="F7" s="134"/>
      <c r="G7" s="134"/>
      <c r="H7" s="134"/>
      <c r="I7" s="134"/>
      <c r="J7" s="134"/>
      <c r="K7" s="134"/>
      <c r="L7" s="134"/>
      <c r="M7" s="134"/>
      <c r="N7" s="134"/>
      <c r="O7" s="134"/>
      <c r="P7" s="134"/>
      <c r="Q7" s="134"/>
      <c r="R7" s="134"/>
      <c r="S7" s="134"/>
      <c r="T7" s="134"/>
      <c r="U7" s="134"/>
      <c r="V7" s="134"/>
      <c r="W7" s="134"/>
      <c r="X7" s="134"/>
      <c r="Y7" s="134"/>
      <c r="Z7" s="135"/>
    </row>
    <row r="8" spans="1:27" ht="13.5" hidden="1" x14ac:dyDescent="0.15">
      <c r="A8" s="123"/>
      <c r="B8" s="123"/>
      <c r="C8" s="133"/>
      <c r="D8" s="134"/>
      <c r="E8" s="134"/>
      <c r="F8" s="134"/>
      <c r="G8" s="134"/>
      <c r="H8" s="134"/>
      <c r="I8" s="134"/>
      <c r="J8" s="134"/>
      <c r="K8" s="134"/>
      <c r="L8" s="134"/>
      <c r="M8" s="134"/>
      <c r="N8" s="134"/>
      <c r="O8" s="134"/>
      <c r="P8" s="134"/>
      <c r="Q8" s="134"/>
      <c r="R8" s="134"/>
      <c r="S8" s="134"/>
      <c r="T8" s="134"/>
      <c r="U8" s="134"/>
      <c r="V8" s="134"/>
      <c r="W8" s="134"/>
      <c r="X8" s="134"/>
      <c r="Y8" s="134"/>
      <c r="Z8" s="135"/>
    </row>
    <row r="9" spans="1:27" ht="5.25" customHeight="1" x14ac:dyDescent="0.15">
      <c r="A9" s="123"/>
      <c r="B9" s="123"/>
      <c r="C9" s="136"/>
      <c r="D9" s="137"/>
      <c r="E9" s="137"/>
      <c r="F9" s="137"/>
      <c r="G9" s="137"/>
      <c r="H9" s="137"/>
      <c r="I9" s="137"/>
      <c r="J9" s="137"/>
      <c r="K9" s="137"/>
      <c r="L9" s="137"/>
      <c r="M9" s="137"/>
      <c r="N9" s="137"/>
      <c r="O9" s="137"/>
      <c r="P9" s="137"/>
      <c r="Q9" s="137"/>
      <c r="R9" s="137"/>
      <c r="S9" s="137"/>
      <c r="T9" s="137"/>
      <c r="U9" s="137"/>
      <c r="V9" s="137"/>
      <c r="W9" s="137"/>
      <c r="X9" s="137"/>
      <c r="Y9" s="137"/>
      <c r="Z9" s="138"/>
    </row>
    <row r="10" spans="1:27" ht="30" customHeight="1" x14ac:dyDescent="0.15">
      <c r="A10" s="123"/>
      <c r="B10" s="123"/>
    </row>
    <row r="11" spans="1:27" ht="15.75" hidden="1" customHeight="1" x14ac:dyDescent="0.15">
      <c r="A11" s="123"/>
      <c r="B11" s="123"/>
    </row>
    <row r="12" spans="1:27" ht="15.75" hidden="1" customHeight="1" x14ac:dyDescent="0.15">
      <c r="A12" s="123"/>
      <c r="B12" s="123"/>
    </row>
    <row r="13" spans="1:27" ht="20.100000000000001" customHeight="1" x14ac:dyDescent="0.15">
      <c r="A13" s="123"/>
      <c r="B13" s="123"/>
      <c r="C13" s="139" t="s">
        <v>152</v>
      </c>
      <c r="D13" s="140"/>
      <c r="E13" s="140"/>
      <c r="F13" s="140"/>
      <c r="G13" s="140"/>
      <c r="H13" s="141"/>
    </row>
    <row r="14" spans="1:27" ht="15" customHeight="1" x14ac:dyDescent="0.15">
      <c r="A14" s="123"/>
      <c r="B14" s="123"/>
      <c r="C14" s="142"/>
      <c r="D14" s="143"/>
      <c r="E14" s="143"/>
      <c r="F14" s="143"/>
      <c r="G14" s="143"/>
      <c r="H14" s="143"/>
      <c r="I14" s="144"/>
      <c r="J14" s="144"/>
      <c r="K14" s="144"/>
      <c r="L14" s="144"/>
      <c r="M14" s="144"/>
      <c r="N14" s="144"/>
      <c r="O14" s="144"/>
      <c r="P14" s="144"/>
      <c r="Q14" s="144"/>
      <c r="R14" s="144"/>
      <c r="S14" s="144"/>
      <c r="T14" s="144"/>
      <c r="U14" s="144"/>
      <c r="V14" s="144"/>
      <c r="W14" s="144"/>
      <c r="X14" s="144"/>
      <c r="Y14" s="144"/>
      <c r="Z14" s="145"/>
    </row>
    <row r="15" spans="1:27" ht="15.75" hidden="1" customHeight="1" x14ac:dyDescent="0.15">
      <c r="A15" s="123"/>
      <c r="B15" s="123"/>
      <c r="C15" s="146"/>
      <c r="D15" s="147"/>
      <c r="E15" s="148"/>
      <c r="F15" s="148"/>
      <c r="G15" s="148"/>
      <c r="H15" s="148"/>
      <c r="I15" s="149"/>
      <c r="J15" s="150"/>
      <c r="K15" s="150"/>
      <c r="L15" s="150"/>
      <c r="M15" s="150"/>
      <c r="N15" s="150"/>
      <c r="O15" s="150"/>
      <c r="P15" s="150"/>
      <c r="Q15" s="150"/>
      <c r="R15" s="150"/>
      <c r="S15" s="150"/>
      <c r="T15" s="150"/>
      <c r="U15" s="150"/>
      <c r="V15" s="150"/>
      <c r="W15" s="150"/>
      <c r="X15" s="150"/>
      <c r="Y15" s="150"/>
      <c r="Z15" s="151"/>
    </row>
    <row r="16" spans="1:27" ht="15.75" hidden="1" customHeight="1" x14ac:dyDescent="0.15">
      <c r="A16" s="123"/>
      <c r="B16" s="123"/>
      <c r="C16" s="146"/>
      <c r="D16" s="147"/>
      <c r="E16" s="152"/>
      <c r="F16" s="152"/>
      <c r="G16" s="152"/>
      <c r="H16" s="152"/>
      <c r="I16" s="149"/>
      <c r="J16" s="153"/>
      <c r="K16" s="153"/>
      <c r="L16" s="153"/>
      <c r="M16" s="153"/>
      <c r="N16" s="153"/>
      <c r="O16" s="153"/>
      <c r="P16" s="153"/>
      <c r="Q16" s="153"/>
      <c r="R16" s="153"/>
      <c r="S16" s="153"/>
      <c r="T16" s="153"/>
      <c r="U16" s="153"/>
      <c r="V16" s="153"/>
      <c r="W16" s="153"/>
      <c r="X16" s="153"/>
      <c r="Y16" s="153"/>
      <c r="Z16" s="151"/>
    </row>
    <row r="17" spans="1:26" ht="15.75" hidden="1" customHeight="1" x14ac:dyDescent="0.15">
      <c r="A17" s="123"/>
      <c r="B17" s="123"/>
      <c r="C17" s="146"/>
      <c r="D17" s="147"/>
      <c r="E17" s="152"/>
      <c r="F17" s="152"/>
      <c r="G17" s="152"/>
      <c r="H17" s="152"/>
      <c r="I17" s="149"/>
      <c r="J17" s="153"/>
      <c r="K17" s="153"/>
      <c r="L17" s="153"/>
      <c r="M17" s="153"/>
      <c r="N17" s="153"/>
      <c r="O17" s="153"/>
      <c r="P17" s="153"/>
      <c r="Q17" s="153"/>
      <c r="R17" s="153"/>
      <c r="S17" s="153"/>
      <c r="T17" s="153"/>
      <c r="U17" s="153"/>
      <c r="V17" s="153"/>
      <c r="W17" s="153"/>
      <c r="X17" s="153"/>
      <c r="Y17" s="153"/>
      <c r="Z17" s="151"/>
    </row>
    <row r="18" spans="1:26" ht="15.75" hidden="1" customHeight="1" x14ac:dyDescent="0.15">
      <c r="A18" s="123"/>
      <c r="B18" s="123"/>
      <c r="C18" s="146"/>
      <c r="D18" s="147"/>
      <c r="E18" s="152"/>
      <c r="F18" s="152"/>
      <c r="G18" s="152"/>
      <c r="H18" s="152"/>
      <c r="I18" s="149"/>
      <c r="J18" s="153"/>
      <c r="K18" s="153"/>
      <c r="L18" s="153"/>
      <c r="M18" s="153"/>
      <c r="N18" s="153"/>
      <c r="O18" s="153"/>
      <c r="P18" s="153"/>
      <c r="Q18" s="153"/>
      <c r="R18" s="153"/>
      <c r="S18" s="153"/>
      <c r="T18" s="153"/>
      <c r="U18" s="153"/>
      <c r="V18" s="153"/>
      <c r="W18" s="153"/>
      <c r="X18" s="153"/>
      <c r="Y18" s="153"/>
      <c r="Z18" s="151"/>
    </row>
    <row r="19" spans="1:26" ht="15.75" hidden="1" customHeight="1" x14ac:dyDescent="0.15">
      <c r="A19" s="123"/>
      <c r="B19" s="123"/>
      <c r="C19" s="146"/>
      <c r="D19" s="147"/>
      <c r="E19" s="152"/>
      <c r="F19" s="152"/>
      <c r="G19" s="152"/>
      <c r="H19" s="152"/>
      <c r="I19" s="149"/>
      <c r="J19" s="153"/>
      <c r="K19" s="153"/>
      <c r="L19" s="153"/>
      <c r="M19" s="153"/>
      <c r="N19" s="153"/>
      <c r="O19" s="153"/>
      <c r="P19" s="153"/>
      <c r="Q19" s="153"/>
      <c r="R19" s="153"/>
      <c r="S19" s="153"/>
      <c r="T19" s="153"/>
      <c r="U19" s="153"/>
      <c r="V19" s="153"/>
      <c r="W19" s="153"/>
      <c r="X19" s="153"/>
      <c r="Y19" s="153"/>
      <c r="Z19" s="151"/>
    </row>
    <row r="20" spans="1:26" ht="20.100000000000001" customHeight="1" x14ac:dyDescent="0.15">
      <c r="A20" s="123">
        <f>IFERROR(IF(TRIM($I20)="",1001,0),3)</f>
        <v>1001</v>
      </c>
      <c r="B20" s="123"/>
      <c r="C20" s="146"/>
      <c r="D20" s="147">
        <v>1</v>
      </c>
      <c r="E20" s="128" t="s">
        <v>121</v>
      </c>
      <c r="I20" s="25"/>
      <c r="J20" s="26"/>
      <c r="K20" s="26"/>
      <c r="L20" s="26"/>
      <c r="M20" s="26"/>
      <c r="N20" s="152"/>
      <c r="O20" s="152"/>
      <c r="P20" s="152"/>
      <c r="Q20" s="152"/>
      <c r="R20" s="152"/>
      <c r="S20" s="152"/>
      <c r="T20" s="152"/>
      <c r="U20" s="152"/>
      <c r="V20" s="152"/>
      <c r="W20" s="152"/>
      <c r="X20" s="152"/>
      <c r="Y20" s="152"/>
      <c r="Z20" s="151"/>
    </row>
    <row r="21" spans="1:26" ht="20.100000000000001" customHeight="1" x14ac:dyDescent="0.15">
      <c r="A21" s="123"/>
      <c r="B21" s="123"/>
      <c r="C21" s="146"/>
      <c r="D21" s="147"/>
      <c r="E21" s="152"/>
      <c r="F21" s="152"/>
      <c r="G21" s="152"/>
      <c r="H21" s="152"/>
      <c r="I21" s="149"/>
      <c r="J21" s="154" t="s">
        <v>219</v>
      </c>
      <c r="K21" s="153"/>
      <c r="L21" s="153"/>
      <c r="M21" s="153"/>
      <c r="N21" s="153"/>
      <c r="O21" s="153"/>
      <c r="P21" s="153"/>
      <c r="Q21" s="153"/>
      <c r="R21" s="153"/>
      <c r="S21" s="153"/>
      <c r="T21" s="153"/>
      <c r="U21" s="153"/>
      <c r="V21" s="153"/>
      <c r="W21" s="153"/>
      <c r="X21" s="153"/>
      <c r="Y21" s="153"/>
      <c r="Z21" s="151"/>
    </row>
    <row r="22" spans="1:26" ht="20.100000000000001" customHeight="1" x14ac:dyDescent="0.15">
      <c r="A22" s="123">
        <f>IFERROR(IF(AND(TRIM($I22)&lt;&gt;"", OR(ISERROR(FIND("@"&amp;LEFT($I22,3)&amp;"@", 都道府県3))=FALSE, ISERROR(FIND("@"&amp;LEFT($I22,4)&amp;"@",都道府県4))=FALSE))=FALSE,1001,0),3)</f>
        <v>1001</v>
      </c>
      <c r="B22" s="123"/>
      <c r="C22" s="146"/>
      <c r="D22" s="147">
        <v>2</v>
      </c>
      <c r="E22" s="128" t="s">
        <v>122</v>
      </c>
      <c r="I22" s="28"/>
      <c r="J22" s="28"/>
      <c r="K22" s="28"/>
      <c r="L22" s="28"/>
      <c r="M22" s="28"/>
      <c r="N22" s="28"/>
      <c r="O22" s="28"/>
      <c r="P22" s="28"/>
      <c r="Q22" s="29"/>
      <c r="R22" s="28"/>
      <c r="S22" s="28"/>
      <c r="T22" s="28"/>
      <c r="U22" s="28"/>
      <c r="V22" s="28"/>
      <c r="W22" s="28"/>
      <c r="X22" s="28"/>
      <c r="Y22" s="28"/>
      <c r="Z22" s="151"/>
    </row>
    <row r="23" spans="1:26" ht="20.100000000000001" customHeight="1" x14ac:dyDescent="0.15">
      <c r="A23" s="123"/>
      <c r="B23" s="123"/>
      <c r="C23" s="146"/>
      <c r="D23" s="147"/>
      <c r="E23" s="152"/>
      <c r="F23" s="152"/>
      <c r="G23" s="152"/>
      <c r="H23" s="152"/>
      <c r="I23" s="149"/>
      <c r="J23" s="154" t="s">
        <v>123</v>
      </c>
      <c r="K23" s="153"/>
      <c r="L23" s="153"/>
      <c r="M23" s="153"/>
      <c r="N23" s="153"/>
      <c r="O23" s="153"/>
      <c r="P23" s="153"/>
      <c r="Q23" s="153"/>
      <c r="R23" s="153"/>
      <c r="S23" s="153"/>
      <c r="T23" s="153"/>
      <c r="U23" s="153"/>
      <c r="V23" s="153"/>
      <c r="W23" s="153"/>
      <c r="X23" s="153"/>
      <c r="Y23" s="153"/>
      <c r="Z23" s="151"/>
    </row>
    <row r="24" spans="1:26" ht="20.100000000000001" customHeight="1" x14ac:dyDescent="0.15">
      <c r="A24" s="123">
        <f>IFERROR(IF(TRIM($I24)="",1001,0),3)</f>
        <v>1001</v>
      </c>
      <c r="B24" s="123"/>
      <c r="C24" s="146"/>
      <c r="D24" s="147">
        <v>3</v>
      </c>
      <c r="E24" s="128" t="s">
        <v>153</v>
      </c>
      <c r="I24" s="24"/>
      <c r="J24" s="24"/>
      <c r="K24" s="24"/>
      <c r="L24" s="24"/>
      <c r="M24" s="24"/>
      <c r="N24" s="24"/>
      <c r="O24" s="24"/>
      <c r="P24" s="24"/>
      <c r="Q24" s="30"/>
      <c r="R24" s="24"/>
      <c r="S24" s="24"/>
      <c r="T24" s="24"/>
      <c r="U24" s="24"/>
      <c r="V24" s="24"/>
      <c r="W24" s="24"/>
      <c r="X24" s="24"/>
      <c r="Y24" s="24"/>
      <c r="Z24" s="151"/>
    </row>
    <row r="25" spans="1:26" ht="20.100000000000001" customHeight="1" x14ac:dyDescent="0.15">
      <c r="A25" s="123"/>
      <c r="B25" s="123"/>
      <c r="C25" s="155"/>
      <c r="D25" s="152"/>
      <c r="E25" s="152"/>
      <c r="F25" s="152"/>
      <c r="G25" s="152"/>
      <c r="H25" s="152"/>
      <c r="I25" s="149"/>
      <c r="J25" s="154" t="s">
        <v>185</v>
      </c>
      <c r="K25" s="153"/>
      <c r="L25" s="153"/>
      <c r="M25" s="153"/>
      <c r="N25" s="153"/>
      <c r="O25" s="153"/>
      <c r="P25" s="153"/>
      <c r="Q25" s="153"/>
      <c r="R25" s="153"/>
      <c r="S25" s="153"/>
      <c r="T25" s="153"/>
      <c r="U25" s="153"/>
      <c r="V25" s="153"/>
      <c r="W25" s="153"/>
      <c r="X25" s="153"/>
      <c r="Y25" s="153"/>
      <c r="Z25" s="151"/>
    </row>
    <row r="26" spans="1:26" ht="20.100000000000001" customHeight="1" x14ac:dyDescent="0.15">
      <c r="A26" s="123">
        <f>IFERROR(IF(TRIM($I26)="",1001,0),3)</f>
        <v>1001</v>
      </c>
      <c r="B26" s="123"/>
      <c r="C26" s="146"/>
      <c r="D26" s="147">
        <v>4</v>
      </c>
      <c r="E26" s="128" t="s">
        <v>124</v>
      </c>
      <c r="I26" s="24"/>
      <c r="J26" s="24"/>
      <c r="K26" s="24"/>
      <c r="L26" s="24"/>
      <c r="M26" s="24"/>
      <c r="N26" s="24"/>
      <c r="O26" s="24"/>
      <c r="P26" s="24"/>
      <c r="Q26" s="30"/>
      <c r="R26" s="24"/>
      <c r="S26" s="24"/>
      <c r="T26" s="24"/>
      <c r="U26" s="24"/>
      <c r="V26" s="24"/>
      <c r="W26" s="24"/>
      <c r="X26" s="24"/>
      <c r="Y26" s="24"/>
      <c r="Z26" s="151"/>
    </row>
    <row r="27" spans="1:26" ht="20.100000000000001" customHeight="1" x14ac:dyDescent="0.15">
      <c r="A27" s="123"/>
      <c r="B27" s="123"/>
      <c r="C27" s="155"/>
      <c r="D27" s="152"/>
      <c r="E27" s="152"/>
      <c r="F27" s="152"/>
      <c r="G27" s="152"/>
      <c r="H27" s="152"/>
      <c r="I27" s="149"/>
      <c r="J27" s="154" t="s">
        <v>186</v>
      </c>
      <c r="K27" s="153"/>
      <c r="L27" s="153"/>
      <c r="M27" s="153"/>
      <c r="N27" s="153"/>
      <c r="O27" s="153"/>
      <c r="P27" s="153"/>
      <c r="Q27" s="156"/>
      <c r="R27" s="153"/>
      <c r="S27" s="153"/>
      <c r="T27" s="153"/>
      <c r="U27" s="153"/>
      <c r="V27" s="153"/>
      <c r="W27" s="153"/>
      <c r="X27" s="153"/>
      <c r="Y27" s="153"/>
      <c r="Z27" s="157"/>
    </row>
    <row r="28" spans="1:26" ht="20.100000000000001" customHeight="1" x14ac:dyDescent="0.15">
      <c r="A28" s="123">
        <f>IFERROR(IF(TRIM($I28)="",1001,0),3)</f>
        <v>1001</v>
      </c>
      <c r="B28" s="123"/>
      <c r="C28" s="146"/>
      <c r="D28" s="147">
        <v>5</v>
      </c>
      <c r="E28" s="128" t="s">
        <v>125</v>
      </c>
      <c r="I28" s="24"/>
      <c r="J28" s="24"/>
      <c r="K28" s="24"/>
      <c r="L28" s="24"/>
      <c r="M28" s="24"/>
      <c r="N28" s="24"/>
      <c r="O28" s="24"/>
      <c r="P28" s="24"/>
      <c r="Q28" s="24"/>
      <c r="R28" s="24"/>
      <c r="S28" s="24"/>
      <c r="T28" s="24"/>
      <c r="U28" s="24"/>
      <c r="V28" s="24"/>
      <c r="W28" s="24"/>
      <c r="X28" s="24"/>
      <c r="Y28" s="24"/>
      <c r="Z28" s="151"/>
    </row>
    <row r="29" spans="1:26" ht="20.100000000000001" customHeight="1" x14ac:dyDescent="0.15">
      <c r="A29" s="123"/>
      <c r="B29" s="123"/>
      <c r="C29" s="155"/>
      <c r="D29" s="152"/>
      <c r="E29" s="152"/>
      <c r="F29" s="152"/>
      <c r="G29" s="152"/>
      <c r="H29" s="152"/>
      <c r="I29" s="149"/>
      <c r="J29" s="154" t="s">
        <v>160</v>
      </c>
      <c r="K29" s="153"/>
      <c r="L29" s="153"/>
      <c r="M29" s="153"/>
      <c r="N29" s="153"/>
      <c r="O29" s="153"/>
      <c r="P29" s="153"/>
      <c r="Q29" s="153"/>
      <c r="R29" s="153"/>
      <c r="S29" s="153"/>
      <c r="T29" s="153"/>
      <c r="U29" s="153"/>
      <c r="V29" s="153"/>
      <c r="W29" s="153"/>
      <c r="X29" s="153"/>
      <c r="Y29" s="153"/>
      <c r="Z29" s="157"/>
    </row>
    <row r="30" spans="1:26" ht="20.100000000000001" customHeight="1" x14ac:dyDescent="0.15">
      <c r="A30" s="123">
        <f>IFERROR(IF(OR(TRIM($I30)="", NOT(OR(IFERROR(SEARCH(" ",$I30),0)&gt;0, IFERROR(SEARCH("　",$I30),0)&gt;0))),1001,0),3)</f>
        <v>1001</v>
      </c>
      <c r="B30" s="123"/>
      <c r="C30" s="146"/>
      <c r="D30" s="147">
        <v>6</v>
      </c>
      <c r="E30" s="128" t="s">
        <v>154</v>
      </c>
      <c r="I30" s="24"/>
      <c r="J30" s="24"/>
      <c r="K30" s="24"/>
      <c r="L30" s="24"/>
      <c r="M30" s="24"/>
      <c r="N30" s="24"/>
      <c r="O30" s="24"/>
      <c r="P30" s="24"/>
      <c r="Q30" s="24"/>
      <c r="R30" s="24"/>
      <c r="S30" s="24"/>
      <c r="T30" s="24"/>
      <c r="U30" s="24"/>
      <c r="V30" s="24"/>
      <c r="W30" s="24"/>
      <c r="X30" s="24"/>
      <c r="Y30" s="24"/>
      <c r="Z30" s="151"/>
    </row>
    <row r="31" spans="1:26" ht="20.100000000000001" customHeight="1" x14ac:dyDescent="0.15">
      <c r="A31" s="123"/>
      <c r="B31" s="123"/>
      <c r="C31" s="155"/>
      <c r="D31" s="152"/>
      <c r="E31" s="152"/>
      <c r="F31" s="152"/>
      <c r="G31" s="152"/>
      <c r="H31" s="152"/>
      <c r="I31" s="158"/>
      <c r="J31" s="154" t="s">
        <v>126</v>
      </c>
      <c r="K31" s="154"/>
      <c r="L31" s="154"/>
      <c r="M31" s="154"/>
      <c r="N31" s="154"/>
      <c r="O31" s="154"/>
      <c r="P31" s="154"/>
      <c r="Q31" s="154"/>
      <c r="R31" s="154"/>
      <c r="S31" s="154"/>
      <c r="T31" s="154"/>
      <c r="U31" s="154"/>
      <c r="V31" s="154"/>
      <c r="W31" s="154"/>
      <c r="X31" s="154"/>
      <c r="Y31" s="154"/>
      <c r="Z31" s="157"/>
    </row>
    <row r="32" spans="1:26" ht="20.100000000000001" customHeight="1" x14ac:dyDescent="0.15">
      <c r="A32" s="123">
        <f>IFERROR(IF(OR(TRIM($I32)="", NOT(OR(IFERROR(SEARCH(" ",$I32),0)&gt;0, IFERROR(SEARCH("　",$I32),0)&gt;0))),1001,0),3)</f>
        <v>1001</v>
      </c>
      <c r="B32" s="123"/>
      <c r="C32" s="146"/>
      <c r="D32" s="147">
        <v>7</v>
      </c>
      <c r="E32" s="128" t="s">
        <v>127</v>
      </c>
      <c r="I32" s="24"/>
      <c r="J32" s="24"/>
      <c r="K32" s="24"/>
      <c r="L32" s="24"/>
      <c r="M32" s="24"/>
      <c r="N32" s="24"/>
      <c r="O32" s="24"/>
      <c r="P32" s="24"/>
      <c r="Q32" s="24"/>
      <c r="R32" s="24"/>
      <c r="S32" s="24"/>
      <c r="T32" s="24"/>
      <c r="U32" s="24"/>
      <c r="V32" s="24"/>
      <c r="W32" s="24"/>
      <c r="X32" s="24"/>
      <c r="Y32" s="24"/>
      <c r="Z32" s="151"/>
    </row>
    <row r="33" spans="1:27" ht="20.100000000000001" customHeight="1" x14ac:dyDescent="0.15">
      <c r="A33" s="123"/>
      <c r="B33" s="123"/>
      <c r="C33" s="155"/>
      <c r="D33" s="152"/>
      <c r="E33" s="152"/>
      <c r="F33" s="152"/>
      <c r="G33" s="152"/>
      <c r="H33" s="152"/>
      <c r="I33" s="158"/>
      <c r="J33" s="154" t="s">
        <v>128</v>
      </c>
      <c r="K33" s="154"/>
      <c r="L33" s="154"/>
      <c r="M33" s="154"/>
      <c r="N33" s="154"/>
      <c r="O33" s="154"/>
      <c r="P33" s="154"/>
      <c r="Q33" s="154"/>
      <c r="R33" s="154"/>
      <c r="S33" s="154"/>
      <c r="T33" s="154"/>
      <c r="U33" s="154"/>
      <c r="V33" s="154"/>
      <c r="W33" s="154"/>
      <c r="X33" s="154"/>
      <c r="Y33" s="154"/>
      <c r="Z33" s="151"/>
    </row>
    <row r="34" spans="1:27" ht="20.100000000000001" customHeight="1" x14ac:dyDescent="0.15">
      <c r="A34" s="123">
        <f>IFERROR(IF(NOT(AND(TRIM($I34)&lt;&gt;"",ISNUMBER(VALUE(SUBSTITUTE($I34,"-",""))), IFERROR(SEARCH("-",$I34),0)&gt;0)),1001,0),3)</f>
        <v>1001</v>
      </c>
      <c r="B34" s="123"/>
      <c r="C34" s="146"/>
      <c r="D34" s="147">
        <v>8</v>
      </c>
      <c r="E34" s="128" t="s">
        <v>129</v>
      </c>
      <c r="I34" s="24"/>
      <c r="J34" s="24"/>
      <c r="K34" s="24"/>
      <c r="L34" s="24"/>
      <c r="M34" s="24"/>
      <c r="O34" s="159" t="s">
        <v>130</v>
      </c>
      <c r="P34" s="1"/>
      <c r="Q34" s="128" t="s">
        <v>131</v>
      </c>
      <c r="Y34" s="153"/>
      <c r="Z34" s="151"/>
    </row>
    <row r="35" spans="1:27" ht="20.100000000000001" customHeight="1" x14ac:dyDescent="0.15">
      <c r="A35" s="123"/>
      <c r="B35" s="123"/>
      <c r="C35" s="155"/>
      <c r="D35" s="152"/>
      <c r="E35" s="152"/>
      <c r="F35" s="152"/>
      <c r="G35" s="152"/>
      <c r="H35" s="152"/>
      <c r="I35" s="149"/>
      <c r="J35" s="154" t="s">
        <v>132</v>
      </c>
      <c r="K35" s="153"/>
      <c r="L35" s="153"/>
      <c r="M35" s="153"/>
      <c r="N35" s="153"/>
      <c r="O35" s="153"/>
      <c r="P35" s="153"/>
      <c r="Q35" s="153"/>
      <c r="R35" s="153"/>
      <c r="S35" s="153"/>
      <c r="T35" s="153"/>
      <c r="U35" s="153"/>
      <c r="V35" s="153"/>
      <c r="W35" s="153"/>
      <c r="X35" s="153"/>
      <c r="Y35" s="153"/>
      <c r="Z35" s="151"/>
    </row>
    <row r="36" spans="1:27" ht="20.100000000000001" customHeight="1" x14ac:dyDescent="0.15">
      <c r="A36" s="123">
        <f>IFERROR(IF(AND(TRIM($I36)&lt;&gt;"", NOT(AND(ISNUMBER(VALUE(SUBSTITUTE($I36,"-",""))), IFERROR(SEARCH("-",$I36),0)&gt;0))),1001,0),3)</f>
        <v>0</v>
      </c>
      <c r="B36" s="123"/>
      <c r="C36" s="146"/>
      <c r="D36" s="147">
        <v>9</v>
      </c>
      <c r="E36" s="128" t="s">
        <v>133</v>
      </c>
      <c r="I36" s="24"/>
      <c r="J36" s="24"/>
      <c r="K36" s="24"/>
      <c r="L36" s="24"/>
      <c r="M36" s="24"/>
      <c r="N36" s="153"/>
      <c r="O36" s="153"/>
      <c r="P36" s="153"/>
      <c r="Q36" s="153"/>
      <c r="R36" s="153"/>
      <c r="S36" s="153"/>
      <c r="T36" s="153"/>
      <c r="U36" s="153"/>
      <c r="V36" s="153"/>
      <c r="W36" s="153"/>
      <c r="X36" s="153"/>
      <c r="Y36" s="153"/>
      <c r="Z36" s="151"/>
    </row>
    <row r="37" spans="1:27" ht="20.100000000000001" customHeight="1" x14ac:dyDescent="0.15">
      <c r="A37" s="123"/>
      <c r="B37" s="123"/>
      <c r="C37" s="155"/>
      <c r="D37" s="152"/>
      <c r="E37" s="152"/>
      <c r="F37" s="152"/>
      <c r="G37" s="152"/>
      <c r="H37" s="152"/>
      <c r="I37" s="149"/>
      <c r="J37" s="154" t="s">
        <v>132</v>
      </c>
      <c r="K37" s="153"/>
      <c r="L37" s="153"/>
      <c r="M37" s="153"/>
      <c r="N37" s="153"/>
      <c r="O37" s="153"/>
      <c r="P37" s="153"/>
      <c r="Q37" s="153"/>
      <c r="R37" s="153"/>
      <c r="S37" s="153"/>
      <c r="T37" s="153"/>
      <c r="U37" s="153"/>
      <c r="V37" s="153"/>
      <c r="W37" s="153"/>
      <c r="X37" s="153"/>
      <c r="Y37" s="153"/>
      <c r="Z37" s="151"/>
    </row>
    <row r="38" spans="1:27" ht="20.100000000000001" customHeight="1" x14ac:dyDescent="0.15">
      <c r="A38" s="123">
        <f>IFERROR(IF(AND(TRIM($I38)&lt;&gt;"", NOT(IFERROR(SEARCH("@",$I38),0)&gt;0)),1001,0),3)</f>
        <v>0</v>
      </c>
      <c r="B38" s="123"/>
      <c r="C38" s="155"/>
      <c r="D38" s="147">
        <v>10</v>
      </c>
      <c r="E38" s="128" t="s">
        <v>134</v>
      </c>
      <c r="I38" s="24"/>
      <c r="J38" s="24"/>
      <c r="K38" s="24"/>
      <c r="L38" s="24"/>
      <c r="M38" s="24"/>
      <c r="N38" s="24"/>
      <c r="O38" s="24"/>
      <c r="P38" s="24"/>
      <c r="Q38" s="27"/>
      <c r="R38" s="24"/>
      <c r="S38" s="24"/>
      <c r="T38" s="24"/>
      <c r="U38" s="24"/>
      <c r="V38" s="24"/>
      <c r="W38" s="24"/>
      <c r="X38" s="24"/>
      <c r="Y38" s="24"/>
      <c r="Z38" s="151"/>
    </row>
    <row r="39" spans="1:27" ht="20.100000000000001" customHeight="1" x14ac:dyDescent="0.15">
      <c r="A39" s="123"/>
      <c r="B39" s="123"/>
      <c r="C39" s="155"/>
      <c r="D39" s="147"/>
      <c r="I39" s="149"/>
      <c r="J39" s="160" t="s">
        <v>217</v>
      </c>
      <c r="K39" s="161"/>
      <c r="L39" s="154"/>
      <c r="M39" s="154"/>
      <c r="N39" s="154"/>
      <c r="O39" s="154"/>
      <c r="P39" s="154"/>
      <c r="Q39" s="162"/>
      <c r="R39" s="154"/>
      <c r="S39" s="154"/>
      <c r="T39" s="154"/>
      <c r="U39" s="154"/>
      <c r="V39" s="154"/>
      <c r="W39" s="154"/>
      <c r="X39" s="154"/>
      <c r="Y39" s="154"/>
      <c r="Z39" s="152"/>
      <c r="AA39" s="163"/>
    </row>
    <row r="40" spans="1:27" ht="20.100000000000001" customHeight="1" x14ac:dyDescent="0.15">
      <c r="A40" s="123">
        <f>IFERROR(IF(AND($I40&lt;&gt;"一致する", $I40&lt;&gt;"一致しない"),1001,0),3)</f>
        <v>0</v>
      </c>
      <c r="B40" s="123"/>
      <c r="C40" s="146"/>
      <c r="D40" s="147">
        <v>11</v>
      </c>
      <c r="E40" s="128" t="s">
        <v>135</v>
      </c>
      <c r="I40" s="24" t="s">
        <v>136</v>
      </c>
      <c r="J40" s="24"/>
      <c r="K40" s="24"/>
      <c r="L40" s="24"/>
      <c r="M40" s="24"/>
      <c r="N40" s="152"/>
      <c r="O40" s="152"/>
      <c r="P40" s="152"/>
      <c r="Q40" s="152"/>
      <c r="R40" s="152"/>
      <c r="S40" s="152"/>
      <c r="T40" s="152"/>
      <c r="U40" s="152"/>
      <c r="V40" s="152"/>
      <c r="W40" s="152"/>
      <c r="X40" s="152"/>
      <c r="Y40" s="152"/>
      <c r="Z40" s="151"/>
      <c r="AA40" s="152"/>
    </row>
    <row r="41" spans="1:27" ht="20.100000000000001" customHeight="1" x14ac:dyDescent="0.15">
      <c r="A41" s="123"/>
      <c r="B41" s="123"/>
      <c r="C41" s="155"/>
      <c r="D41" s="152"/>
      <c r="E41" s="152"/>
      <c r="F41" s="152"/>
      <c r="G41" s="152"/>
      <c r="H41" s="152"/>
      <c r="I41" s="158"/>
      <c r="J41" s="164" t="s">
        <v>178</v>
      </c>
      <c r="K41" s="154"/>
      <c r="L41" s="154"/>
      <c r="M41" s="154"/>
      <c r="N41" s="154"/>
      <c r="O41" s="154"/>
      <c r="P41" s="154"/>
      <c r="Q41" s="154"/>
      <c r="R41" s="154"/>
      <c r="S41" s="154"/>
      <c r="T41" s="154"/>
      <c r="U41" s="154"/>
      <c r="V41" s="154"/>
      <c r="W41" s="154"/>
      <c r="X41" s="154"/>
      <c r="Y41" s="154"/>
      <c r="Z41" s="165"/>
      <c r="AA41" s="152"/>
    </row>
    <row r="42" spans="1:27" ht="20.100000000000001" customHeight="1" x14ac:dyDescent="0.15">
      <c r="A42" s="123"/>
      <c r="B42" s="123"/>
      <c r="C42" s="166"/>
      <c r="D42" s="167"/>
      <c r="E42" s="167"/>
      <c r="F42" s="167"/>
      <c r="G42" s="167"/>
      <c r="H42" s="167"/>
      <c r="I42" s="168"/>
      <c r="J42" s="168"/>
      <c r="K42" s="169"/>
      <c r="L42" s="168"/>
      <c r="M42" s="168"/>
      <c r="N42" s="168"/>
      <c r="O42" s="168"/>
      <c r="P42" s="168"/>
      <c r="Q42" s="168"/>
      <c r="R42" s="168"/>
      <c r="S42" s="168"/>
      <c r="T42" s="168"/>
      <c r="U42" s="168"/>
      <c r="V42" s="168"/>
      <c r="W42" s="168"/>
      <c r="X42" s="168"/>
      <c r="Y42" s="168"/>
      <c r="Z42" s="170"/>
    </row>
    <row r="43" spans="1:27" ht="15" customHeight="1" x14ac:dyDescent="0.15">
      <c r="A43" s="123"/>
      <c r="B43" s="123"/>
      <c r="C43" s="152"/>
      <c r="D43" s="152"/>
      <c r="E43" s="152"/>
      <c r="F43" s="152"/>
      <c r="G43" s="152"/>
      <c r="H43" s="152"/>
      <c r="I43" s="171"/>
      <c r="J43" s="172"/>
      <c r="K43" s="172"/>
      <c r="L43" s="172"/>
      <c r="M43" s="172"/>
      <c r="N43" s="172"/>
      <c r="O43" s="172"/>
      <c r="P43" s="172"/>
      <c r="Q43" s="172"/>
      <c r="R43" s="172"/>
      <c r="S43" s="172"/>
      <c r="T43" s="172"/>
      <c r="U43" s="172"/>
      <c r="V43" s="172"/>
      <c r="W43" s="172"/>
      <c r="X43" s="172"/>
      <c r="Y43" s="172"/>
      <c r="Z43" s="152"/>
    </row>
    <row r="44" spans="1:27" ht="15.75" hidden="1" customHeight="1" x14ac:dyDescent="0.15">
      <c r="A44" s="123"/>
      <c r="B44" s="123"/>
      <c r="C44" s="152"/>
      <c r="D44" s="152"/>
      <c r="E44" s="152"/>
      <c r="F44" s="152"/>
      <c r="G44" s="152"/>
      <c r="H44" s="152"/>
      <c r="I44" s="172"/>
      <c r="J44" s="152"/>
      <c r="K44" s="152"/>
      <c r="L44" s="152"/>
      <c r="M44" s="152"/>
      <c r="N44" s="152"/>
      <c r="O44" s="152"/>
      <c r="P44" s="152"/>
      <c r="Q44" s="152"/>
      <c r="R44" s="152"/>
      <c r="S44" s="152"/>
      <c r="T44" s="152"/>
      <c r="U44" s="152"/>
      <c r="V44" s="152"/>
      <c r="W44" s="152"/>
      <c r="X44" s="152"/>
      <c r="Y44" s="152"/>
      <c r="Z44" s="152"/>
    </row>
    <row r="45" spans="1:27" ht="15.75" hidden="1" customHeight="1" x14ac:dyDescent="0.15">
      <c r="A45" s="123"/>
      <c r="B45" s="123"/>
      <c r="C45" s="152"/>
      <c r="D45" s="152"/>
      <c r="E45" s="152"/>
      <c r="F45" s="152"/>
      <c r="G45" s="152"/>
      <c r="H45" s="152"/>
      <c r="I45" s="172"/>
      <c r="J45" s="152"/>
      <c r="K45" s="152"/>
      <c r="L45" s="152"/>
      <c r="M45" s="152"/>
      <c r="N45" s="152"/>
      <c r="O45" s="152"/>
      <c r="P45" s="152"/>
      <c r="Q45" s="152"/>
      <c r="R45" s="152"/>
      <c r="S45" s="152"/>
      <c r="T45" s="152"/>
      <c r="U45" s="152"/>
      <c r="V45" s="152"/>
      <c r="W45" s="152"/>
      <c r="X45" s="152"/>
      <c r="Y45" s="152"/>
      <c r="Z45" s="152"/>
    </row>
    <row r="46" spans="1:27" ht="15.75" hidden="1" customHeight="1" x14ac:dyDescent="0.15">
      <c r="A46" s="123"/>
      <c r="B46" s="123"/>
      <c r="C46" s="152"/>
      <c r="D46" s="152"/>
      <c r="E46" s="152"/>
      <c r="F46" s="152"/>
      <c r="G46" s="152"/>
      <c r="H46" s="152"/>
      <c r="I46" s="172"/>
      <c r="J46" s="152"/>
      <c r="K46" s="152"/>
      <c r="L46" s="152"/>
      <c r="M46" s="152"/>
      <c r="N46" s="152"/>
      <c r="O46" s="152"/>
      <c r="P46" s="152"/>
      <c r="Q46" s="152"/>
      <c r="R46" s="152"/>
      <c r="S46" s="152"/>
      <c r="T46" s="152"/>
      <c r="U46" s="152"/>
      <c r="V46" s="152"/>
      <c r="W46" s="152"/>
      <c r="X46" s="152"/>
      <c r="Y46" s="152"/>
      <c r="Z46" s="152"/>
    </row>
    <row r="47" spans="1:27" ht="15.75" hidden="1" customHeight="1" x14ac:dyDescent="0.15">
      <c r="A47" s="123"/>
      <c r="B47" s="123"/>
      <c r="C47" s="152"/>
      <c r="D47" s="152"/>
      <c r="E47" s="152"/>
      <c r="F47" s="152"/>
      <c r="G47" s="152"/>
      <c r="H47" s="152"/>
      <c r="I47" s="172"/>
      <c r="J47" s="152"/>
      <c r="K47" s="152"/>
      <c r="L47" s="152"/>
      <c r="M47" s="152"/>
      <c r="N47" s="152"/>
      <c r="O47" s="152"/>
      <c r="P47" s="152"/>
      <c r="Q47" s="152"/>
      <c r="R47" s="152"/>
      <c r="S47" s="152"/>
      <c r="T47" s="152"/>
      <c r="U47" s="152"/>
      <c r="V47" s="152"/>
      <c r="W47" s="152"/>
      <c r="X47" s="152"/>
      <c r="Y47" s="152"/>
      <c r="Z47" s="152"/>
    </row>
    <row r="48" spans="1:27" ht="15.75" hidden="1" customHeight="1" x14ac:dyDescent="0.15">
      <c r="A48" s="123"/>
      <c r="B48" s="123"/>
      <c r="C48" s="152"/>
      <c r="D48" s="152"/>
      <c r="E48" s="152"/>
      <c r="F48" s="152"/>
      <c r="G48" s="152"/>
      <c r="H48" s="152"/>
      <c r="I48" s="172"/>
      <c r="J48" s="152"/>
      <c r="K48" s="152"/>
      <c r="L48" s="152"/>
      <c r="M48" s="152"/>
      <c r="N48" s="152"/>
      <c r="O48" s="152"/>
      <c r="P48" s="152"/>
      <c r="Q48" s="152"/>
      <c r="R48" s="152"/>
      <c r="S48" s="152"/>
      <c r="T48" s="152"/>
      <c r="U48" s="152"/>
      <c r="V48" s="152"/>
      <c r="W48" s="152"/>
      <c r="X48" s="152"/>
      <c r="Y48" s="152"/>
      <c r="Z48" s="152"/>
    </row>
    <row r="49" spans="1:26" ht="15.75" hidden="1" customHeight="1" x14ac:dyDescent="0.15">
      <c r="A49" s="123"/>
      <c r="B49" s="123"/>
      <c r="C49" s="152"/>
      <c r="D49" s="152"/>
      <c r="E49" s="152"/>
      <c r="F49" s="152"/>
      <c r="G49" s="152"/>
      <c r="H49" s="152"/>
      <c r="I49" s="172"/>
      <c r="J49" s="152"/>
      <c r="K49" s="152"/>
      <c r="L49" s="152"/>
      <c r="M49" s="152"/>
      <c r="N49" s="152"/>
      <c r="O49" s="152"/>
      <c r="P49" s="152"/>
      <c r="Q49" s="152"/>
      <c r="R49" s="152"/>
      <c r="S49" s="152"/>
      <c r="T49" s="152"/>
      <c r="U49" s="152"/>
      <c r="V49" s="152"/>
      <c r="W49" s="152"/>
      <c r="X49" s="152"/>
      <c r="Y49" s="152"/>
      <c r="Z49" s="152"/>
    </row>
    <row r="50" spans="1:26" ht="15.75" hidden="1" customHeight="1" x14ac:dyDescent="0.15">
      <c r="A50" s="123"/>
      <c r="B50" s="123"/>
      <c r="C50" s="152"/>
      <c r="D50" s="152"/>
      <c r="E50" s="152"/>
      <c r="F50" s="152"/>
      <c r="G50" s="152"/>
      <c r="H50" s="152"/>
      <c r="I50" s="172"/>
      <c r="J50" s="152"/>
      <c r="K50" s="152"/>
      <c r="L50" s="152"/>
      <c r="M50" s="152"/>
      <c r="N50" s="152"/>
      <c r="O50" s="152"/>
      <c r="P50" s="152"/>
      <c r="Q50" s="152"/>
      <c r="R50" s="152"/>
      <c r="S50" s="152"/>
      <c r="T50" s="152"/>
      <c r="U50" s="152"/>
      <c r="V50" s="152"/>
      <c r="W50" s="152"/>
      <c r="X50" s="152"/>
      <c r="Y50" s="152"/>
      <c r="Z50" s="152"/>
    </row>
    <row r="51" spans="1:26" ht="15.75" hidden="1" customHeight="1" x14ac:dyDescent="0.15">
      <c r="A51" s="123"/>
      <c r="B51" s="123"/>
      <c r="C51" s="152"/>
      <c r="D51" s="152"/>
      <c r="E51" s="152"/>
      <c r="F51" s="152"/>
      <c r="G51" s="152"/>
      <c r="H51" s="152"/>
      <c r="I51" s="172"/>
      <c r="J51" s="152"/>
      <c r="K51" s="152"/>
      <c r="L51" s="152"/>
      <c r="M51" s="152"/>
      <c r="N51" s="152"/>
      <c r="O51" s="152"/>
      <c r="P51" s="152"/>
      <c r="Q51" s="152"/>
      <c r="R51" s="152"/>
      <c r="S51" s="152"/>
      <c r="T51" s="152"/>
      <c r="U51" s="152"/>
      <c r="V51" s="152"/>
      <c r="W51" s="152"/>
      <c r="X51" s="152"/>
      <c r="Y51" s="152"/>
      <c r="Z51" s="152"/>
    </row>
    <row r="52" spans="1:26" ht="15.75" hidden="1" customHeight="1" x14ac:dyDescent="0.15">
      <c r="A52" s="123"/>
      <c r="B52" s="123"/>
      <c r="C52" s="152"/>
      <c r="D52" s="152"/>
      <c r="E52" s="152"/>
      <c r="F52" s="152"/>
      <c r="G52" s="152"/>
      <c r="H52" s="152"/>
      <c r="I52" s="172"/>
      <c r="J52" s="152"/>
      <c r="K52" s="152"/>
      <c r="L52" s="152"/>
      <c r="M52" s="152"/>
      <c r="N52" s="152"/>
      <c r="O52" s="152"/>
      <c r="P52" s="152"/>
      <c r="Q52" s="152"/>
      <c r="R52" s="152"/>
      <c r="S52" s="152"/>
      <c r="T52" s="152"/>
      <c r="U52" s="152"/>
      <c r="V52" s="152"/>
      <c r="W52" s="152"/>
      <c r="X52" s="152"/>
      <c r="Y52" s="152"/>
      <c r="Z52" s="152"/>
    </row>
    <row r="53" spans="1:26" ht="15.75" hidden="1" customHeight="1" x14ac:dyDescent="0.15">
      <c r="A53" s="123"/>
      <c r="B53" s="123"/>
      <c r="C53" s="152"/>
      <c r="D53" s="152"/>
      <c r="E53" s="152"/>
      <c r="F53" s="152"/>
      <c r="G53" s="152"/>
      <c r="H53" s="152"/>
      <c r="I53" s="172"/>
      <c r="J53" s="152"/>
      <c r="K53" s="152"/>
      <c r="L53" s="152"/>
      <c r="M53" s="152"/>
      <c r="N53" s="152"/>
      <c r="O53" s="152"/>
      <c r="P53" s="152"/>
      <c r="Q53" s="152"/>
      <c r="R53" s="152"/>
      <c r="S53" s="152"/>
      <c r="T53" s="152"/>
      <c r="U53" s="152"/>
      <c r="V53" s="152"/>
      <c r="W53" s="152"/>
      <c r="X53" s="152"/>
      <c r="Y53" s="152"/>
      <c r="Z53" s="152"/>
    </row>
    <row r="54" spans="1:26" ht="15.75" hidden="1" customHeight="1" x14ac:dyDescent="0.15">
      <c r="A54" s="123"/>
      <c r="B54" s="123"/>
      <c r="C54" s="152"/>
      <c r="D54" s="152"/>
      <c r="E54" s="152"/>
      <c r="F54" s="152"/>
      <c r="G54" s="152"/>
      <c r="H54" s="152"/>
      <c r="I54" s="172"/>
      <c r="J54" s="152"/>
      <c r="K54" s="152"/>
      <c r="L54" s="152"/>
      <c r="M54" s="152"/>
      <c r="N54" s="152"/>
      <c r="O54" s="152"/>
      <c r="P54" s="152"/>
      <c r="Q54" s="152"/>
      <c r="R54" s="152"/>
      <c r="S54" s="152"/>
      <c r="T54" s="152"/>
      <c r="U54" s="152"/>
      <c r="V54" s="152"/>
      <c r="W54" s="152"/>
      <c r="X54" s="152"/>
      <c r="Y54" s="152"/>
      <c r="Z54" s="152"/>
    </row>
    <row r="55" spans="1:26" ht="15.75" hidden="1" customHeight="1" x14ac:dyDescent="0.15">
      <c r="A55" s="123"/>
      <c r="B55" s="123"/>
      <c r="C55" s="152"/>
      <c r="D55" s="152"/>
      <c r="E55" s="152"/>
      <c r="F55" s="152"/>
      <c r="G55" s="152"/>
      <c r="H55" s="152"/>
      <c r="I55" s="172"/>
      <c r="J55" s="152"/>
      <c r="K55" s="152"/>
      <c r="L55" s="152"/>
      <c r="M55" s="152"/>
      <c r="N55" s="152"/>
      <c r="O55" s="152"/>
      <c r="P55" s="152"/>
      <c r="Q55" s="152"/>
      <c r="R55" s="152"/>
      <c r="S55" s="152"/>
      <c r="T55" s="152"/>
      <c r="U55" s="152"/>
      <c r="V55" s="152"/>
      <c r="W55" s="152"/>
      <c r="X55" s="152"/>
      <c r="Y55" s="152"/>
      <c r="Z55" s="152"/>
    </row>
    <row r="56" spans="1:26" ht="15.75" hidden="1" customHeight="1" x14ac:dyDescent="0.15">
      <c r="A56" s="123"/>
      <c r="B56" s="123"/>
      <c r="C56" s="152"/>
      <c r="D56" s="152"/>
      <c r="E56" s="152"/>
      <c r="F56" s="152"/>
      <c r="G56" s="152"/>
      <c r="H56" s="152"/>
      <c r="I56" s="172"/>
      <c r="J56" s="152"/>
      <c r="K56" s="152"/>
      <c r="L56" s="152"/>
      <c r="M56" s="152"/>
      <c r="N56" s="152"/>
      <c r="O56" s="152"/>
      <c r="P56" s="152"/>
      <c r="Q56" s="152"/>
      <c r="R56" s="152"/>
      <c r="S56" s="152"/>
      <c r="T56" s="152"/>
      <c r="U56" s="152"/>
      <c r="V56" s="152"/>
      <c r="W56" s="152"/>
      <c r="X56" s="152"/>
      <c r="Y56" s="152"/>
      <c r="Z56" s="152"/>
    </row>
    <row r="57" spans="1:26" ht="15.75" hidden="1" customHeight="1" x14ac:dyDescent="0.15">
      <c r="A57" s="123"/>
      <c r="B57" s="123"/>
      <c r="C57" s="152"/>
      <c r="D57" s="152"/>
      <c r="E57" s="152"/>
      <c r="F57" s="152"/>
      <c r="G57" s="152"/>
      <c r="H57" s="152"/>
      <c r="I57" s="172"/>
      <c r="J57" s="152"/>
      <c r="K57" s="152"/>
      <c r="L57" s="152"/>
      <c r="M57" s="152"/>
      <c r="N57" s="152"/>
      <c r="O57" s="152"/>
      <c r="P57" s="152"/>
      <c r="Q57" s="152"/>
      <c r="R57" s="152"/>
      <c r="S57" s="152"/>
      <c r="T57" s="152"/>
      <c r="U57" s="152"/>
      <c r="V57" s="152"/>
      <c r="W57" s="152"/>
      <c r="X57" s="152"/>
      <c r="Y57" s="152"/>
      <c r="Z57" s="152"/>
    </row>
    <row r="58" spans="1:26" ht="15.75" hidden="1" customHeight="1" x14ac:dyDescent="0.15">
      <c r="A58" s="123"/>
      <c r="B58" s="123"/>
      <c r="C58" s="152"/>
      <c r="D58" s="152"/>
      <c r="E58" s="152"/>
      <c r="F58" s="152"/>
      <c r="G58" s="152"/>
      <c r="H58" s="152"/>
      <c r="I58" s="172"/>
      <c r="J58" s="152"/>
      <c r="K58" s="152"/>
      <c r="L58" s="152"/>
      <c r="M58" s="152"/>
      <c r="N58" s="152"/>
      <c r="O58" s="152"/>
      <c r="P58" s="152"/>
      <c r="Q58" s="152"/>
      <c r="R58" s="152"/>
      <c r="S58" s="152"/>
      <c r="T58" s="152"/>
      <c r="U58" s="152"/>
      <c r="V58" s="152"/>
      <c r="W58" s="152"/>
      <c r="X58" s="152"/>
      <c r="Y58" s="152"/>
      <c r="Z58" s="152"/>
    </row>
    <row r="59" spans="1:26" ht="15" customHeight="1" x14ac:dyDescent="0.15">
      <c r="A59" s="123"/>
      <c r="B59" s="123"/>
      <c r="C59" s="152"/>
      <c r="D59" s="152"/>
      <c r="E59" s="152"/>
      <c r="F59" s="152"/>
      <c r="G59" s="152"/>
      <c r="H59" s="152"/>
      <c r="I59" s="172"/>
      <c r="J59" s="152"/>
      <c r="K59" s="152"/>
      <c r="L59" s="152"/>
      <c r="M59" s="152"/>
      <c r="N59" s="152"/>
      <c r="O59" s="152"/>
      <c r="P59" s="152"/>
      <c r="Q59" s="152"/>
      <c r="R59" s="152"/>
      <c r="S59" s="152"/>
      <c r="T59" s="152"/>
      <c r="U59" s="152"/>
      <c r="V59" s="152"/>
      <c r="W59" s="152"/>
      <c r="X59" s="152"/>
      <c r="Y59" s="152"/>
      <c r="Z59" s="152"/>
    </row>
    <row r="60" spans="1:26" ht="20.100000000000001" customHeight="1" x14ac:dyDescent="0.15">
      <c r="A60" s="123"/>
      <c r="B60" s="123"/>
      <c r="C60" s="139" t="s">
        <v>137</v>
      </c>
      <c r="D60" s="140"/>
      <c r="E60" s="140"/>
      <c r="F60" s="140"/>
      <c r="G60" s="140"/>
      <c r="H60" s="141"/>
      <c r="I60" s="173"/>
    </row>
    <row r="61" spans="1:26" ht="15" customHeight="1" x14ac:dyDescent="0.15">
      <c r="A61" s="123"/>
      <c r="B61" s="123"/>
      <c r="C61" s="142"/>
      <c r="D61" s="143"/>
      <c r="E61" s="143"/>
      <c r="F61" s="143"/>
      <c r="G61" s="143"/>
      <c r="H61" s="143"/>
      <c r="I61" s="144"/>
      <c r="J61" s="144"/>
      <c r="K61" s="144"/>
      <c r="L61" s="144"/>
      <c r="M61" s="144"/>
      <c r="N61" s="144"/>
      <c r="O61" s="144"/>
      <c r="P61" s="144"/>
      <c r="Q61" s="144"/>
      <c r="R61" s="144"/>
      <c r="S61" s="144"/>
      <c r="T61" s="144"/>
      <c r="U61" s="144"/>
      <c r="V61" s="144"/>
      <c r="W61" s="144"/>
      <c r="X61" s="144"/>
      <c r="Y61" s="144"/>
      <c r="Z61" s="145"/>
    </row>
    <row r="62" spans="1:26" ht="20.100000000000001" customHeight="1" x14ac:dyDescent="0.15">
      <c r="A62" s="123"/>
      <c r="B62" s="123"/>
      <c r="C62" s="142"/>
      <c r="D62" s="174" t="s">
        <v>138</v>
      </c>
      <c r="E62" s="174"/>
      <c r="F62" s="174"/>
      <c r="G62" s="174"/>
      <c r="H62" s="174"/>
      <c r="I62" s="174"/>
      <c r="J62" s="174"/>
      <c r="K62" s="174"/>
      <c r="L62" s="174"/>
      <c r="M62" s="174"/>
      <c r="N62" s="174"/>
      <c r="O62" s="174"/>
      <c r="P62" s="174"/>
      <c r="Q62" s="174"/>
      <c r="R62" s="174"/>
      <c r="S62" s="174"/>
      <c r="T62" s="174"/>
      <c r="U62" s="174"/>
      <c r="V62" s="174"/>
      <c r="W62" s="174"/>
      <c r="X62" s="174"/>
      <c r="Y62" s="174"/>
      <c r="Z62" s="151"/>
    </row>
    <row r="63" spans="1:26" ht="20.100000000000001" customHeight="1" x14ac:dyDescent="0.15">
      <c r="A63" s="123">
        <f>IFERROR(IF(AND($I63&lt;&gt;"しない", $I63&lt;&gt;"する"),1001,0),3)</f>
        <v>1001</v>
      </c>
      <c r="B63" s="123"/>
      <c r="C63" s="146"/>
      <c r="D63" s="147">
        <v>1</v>
      </c>
      <c r="E63" s="152" t="s">
        <v>139</v>
      </c>
      <c r="F63" s="152"/>
      <c r="G63" s="152"/>
      <c r="H63" s="152"/>
      <c r="I63" s="24"/>
      <c r="J63" s="24"/>
      <c r="K63" s="24"/>
      <c r="L63" s="24"/>
      <c r="M63" s="24"/>
      <c r="N63" s="152"/>
      <c r="O63" s="152"/>
      <c r="P63" s="152"/>
      <c r="Q63" s="152"/>
      <c r="R63" s="152"/>
      <c r="S63" s="152"/>
      <c r="T63" s="152"/>
      <c r="U63" s="152"/>
      <c r="V63" s="152"/>
      <c r="W63" s="152"/>
      <c r="X63" s="152"/>
      <c r="Y63" s="152"/>
      <c r="Z63" s="151"/>
    </row>
    <row r="64" spans="1:26" ht="20.100000000000001" customHeight="1" x14ac:dyDescent="0.15">
      <c r="A64" s="123"/>
      <c r="B64" s="123"/>
      <c r="C64" s="146"/>
      <c r="D64" s="152"/>
      <c r="E64" s="152"/>
      <c r="F64" s="152"/>
      <c r="G64" s="152"/>
      <c r="H64" s="152"/>
      <c r="I64" s="158"/>
      <c r="J64" s="154" t="s">
        <v>47</v>
      </c>
      <c r="K64" s="153"/>
      <c r="L64" s="153"/>
      <c r="M64" s="153"/>
      <c r="N64" s="153"/>
      <c r="O64" s="153"/>
      <c r="P64" s="153"/>
      <c r="Q64" s="153"/>
      <c r="R64" s="153"/>
      <c r="S64" s="153"/>
      <c r="T64" s="153"/>
      <c r="U64" s="153"/>
      <c r="V64" s="153"/>
      <c r="W64" s="153"/>
      <c r="X64" s="153"/>
      <c r="Y64" s="153"/>
      <c r="Z64" s="151"/>
    </row>
    <row r="65" spans="1:26" ht="20.100000000000001" hidden="1" customHeight="1" x14ac:dyDescent="0.15">
      <c r="A65" s="123"/>
      <c r="B65" s="123"/>
      <c r="C65" s="146"/>
      <c r="D65" s="152"/>
      <c r="E65" s="152"/>
      <c r="F65" s="152"/>
      <c r="G65" s="152"/>
      <c r="H65" s="152"/>
      <c r="I65" s="158"/>
      <c r="J65" s="153"/>
      <c r="K65" s="153"/>
      <c r="L65" s="153"/>
      <c r="M65" s="153"/>
      <c r="N65" s="153"/>
      <c r="O65" s="153"/>
      <c r="P65" s="153"/>
      <c r="Q65" s="153"/>
      <c r="R65" s="153"/>
      <c r="S65" s="153"/>
      <c r="T65" s="153"/>
      <c r="U65" s="153"/>
      <c r="V65" s="153"/>
      <c r="W65" s="153"/>
      <c r="X65" s="153"/>
      <c r="Y65" s="153"/>
      <c r="Z65" s="151"/>
    </row>
    <row r="66" spans="1:26" ht="20.100000000000001" hidden="1" customHeight="1" x14ac:dyDescent="0.15">
      <c r="A66" s="123"/>
      <c r="B66" s="123"/>
      <c r="C66" s="146"/>
      <c r="D66" s="152"/>
      <c r="E66" s="152"/>
      <c r="F66" s="152"/>
      <c r="G66" s="152"/>
      <c r="H66" s="152"/>
      <c r="I66" s="158"/>
      <c r="J66" s="153"/>
      <c r="K66" s="153"/>
      <c r="L66" s="153"/>
      <c r="M66" s="153"/>
      <c r="N66" s="153"/>
      <c r="O66" s="153"/>
      <c r="P66" s="153"/>
      <c r="Q66" s="153"/>
      <c r="R66" s="153"/>
      <c r="S66" s="153"/>
      <c r="T66" s="153"/>
      <c r="U66" s="153"/>
      <c r="V66" s="153"/>
      <c r="W66" s="153"/>
      <c r="X66" s="153"/>
      <c r="Y66" s="153"/>
      <c r="Z66" s="151"/>
    </row>
    <row r="67" spans="1:26" ht="20.100000000000001" hidden="1" customHeight="1" x14ac:dyDescent="0.15">
      <c r="A67" s="123"/>
      <c r="B67" s="123"/>
      <c r="C67" s="146"/>
      <c r="D67" s="152"/>
      <c r="E67" s="152"/>
      <c r="F67" s="152"/>
      <c r="G67" s="152"/>
      <c r="H67" s="152"/>
      <c r="I67" s="158"/>
      <c r="J67" s="153"/>
      <c r="K67" s="153"/>
      <c r="L67" s="153"/>
      <c r="M67" s="153"/>
      <c r="N67" s="153"/>
      <c r="O67" s="153"/>
      <c r="P67" s="153"/>
      <c r="Q67" s="153"/>
      <c r="R67" s="153"/>
      <c r="S67" s="153"/>
      <c r="T67" s="153"/>
      <c r="U67" s="153"/>
      <c r="V67" s="153"/>
      <c r="W67" s="153"/>
      <c r="X67" s="153"/>
      <c r="Y67" s="153"/>
      <c r="Z67" s="151"/>
    </row>
    <row r="68" spans="1:26" ht="20.100000000000001" hidden="1" customHeight="1" x14ac:dyDescent="0.15">
      <c r="A68" s="123"/>
      <c r="B68" s="123"/>
      <c r="C68" s="146"/>
      <c r="D68" s="152"/>
      <c r="E68" s="152"/>
      <c r="F68" s="152"/>
      <c r="G68" s="152"/>
      <c r="H68" s="152"/>
      <c r="I68" s="158"/>
      <c r="J68" s="153"/>
      <c r="K68" s="153"/>
      <c r="L68" s="153"/>
      <c r="M68" s="153"/>
      <c r="N68" s="153"/>
      <c r="O68" s="153"/>
      <c r="P68" s="153"/>
      <c r="Q68" s="153"/>
      <c r="R68" s="153"/>
      <c r="S68" s="153"/>
      <c r="T68" s="153"/>
      <c r="U68" s="153"/>
      <c r="V68" s="153"/>
      <c r="W68" s="153"/>
      <c r="X68" s="153"/>
      <c r="Y68" s="153"/>
      <c r="Z68" s="151"/>
    </row>
    <row r="69" spans="1:26" ht="20.100000000000001" customHeight="1" x14ac:dyDescent="0.15">
      <c r="A69" s="123">
        <f>IFERROR(IF(OR(AND($I63="する",TRIM($I69)=""),AND($I63="しない",NOT(ISBLANK($I69)))),1001,0),3)</f>
        <v>0</v>
      </c>
      <c r="B69" s="123"/>
      <c r="C69" s="146"/>
      <c r="D69" s="147">
        <v>2</v>
      </c>
      <c r="E69" s="128" t="s">
        <v>121</v>
      </c>
      <c r="I69" s="25"/>
      <c r="J69" s="26"/>
      <c r="K69" s="26"/>
      <c r="L69" s="26"/>
      <c r="M69" s="26"/>
      <c r="N69" s="152"/>
      <c r="O69" s="152"/>
      <c r="P69" s="152"/>
      <c r="Q69" s="152"/>
      <c r="R69" s="152"/>
      <c r="S69" s="152"/>
      <c r="T69" s="152"/>
      <c r="U69" s="152"/>
      <c r="V69" s="152"/>
      <c r="W69" s="152"/>
      <c r="X69" s="152"/>
      <c r="Y69" s="152"/>
      <c r="Z69" s="151"/>
    </row>
    <row r="70" spans="1:26" ht="20.100000000000001" customHeight="1" x14ac:dyDescent="0.15">
      <c r="A70" s="123"/>
      <c r="B70" s="123"/>
      <c r="C70" s="146"/>
      <c r="D70" s="147"/>
      <c r="E70" s="152"/>
      <c r="F70" s="152"/>
      <c r="G70" s="152"/>
      <c r="H70" s="152"/>
      <c r="I70" s="149"/>
      <c r="J70" s="154" t="s">
        <v>219</v>
      </c>
      <c r="K70" s="153"/>
      <c r="L70" s="153"/>
      <c r="M70" s="153"/>
      <c r="N70" s="153"/>
      <c r="O70" s="153"/>
      <c r="P70" s="153"/>
      <c r="Q70" s="153"/>
      <c r="R70" s="153"/>
      <c r="S70" s="153"/>
      <c r="T70" s="153"/>
      <c r="U70" s="153"/>
      <c r="V70" s="153"/>
      <c r="W70" s="153"/>
      <c r="X70" s="153"/>
      <c r="Y70" s="153"/>
      <c r="Z70" s="151"/>
    </row>
    <row r="71" spans="1:26" ht="20.100000000000001" customHeight="1" x14ac:dyDescent="0.15">
      <c r="A71" s="123">
        <f>IFERROR(IF(OR(AND($I63="する",AND($I71&lt;&gt;"", OR(ISERROR(FIND("@"&amp;LEFT($I71,3)&amp;"@", 都道府県3))=FALSE, ISERROR(FIND("@"&amp;LEFT($I71,4)&amp;"@",都道府県4))=FALSE))=FALSE),AND($I63="しない",NOT(ISBLANK($I71)))),1001,0),3)</f>
        <v>0</v>
      </c>
      <c r="B71" s="123"/>
      <c r="C71" s="146"/>
      <c r="D71" s="147">
        <v>3</v>
      </c>
      <c r="E71" s="128" t="s">
        <v>122</v>
      </c>
      <c r="I71" s="28"/>
      <c r="J71" s="28"/>
      <c r="K71" s="28"/>
      <c r="L71" s="28"/>
      <c r="M71" s="28"/>
      <c r="N71" s="28"/>
      <c r="O71" s="28"/>
      <c r="P71" s="28"/>
      <c r="Q71" s="29"/>
      <c r="R71" s="28"/>
      <c r="S71" s="28"/>
      <c r="T71" s="28"/>
      <c r="U71" s="28"/>
      <c r="V71" s="28"/>
      <c r="W71" s="28"/>
      <c r="X71" s="28"/>
      <c r="Y71" s="28"/>
      <c r="Z71" s="151"/>
    </row>
    <row r="72" spans="1:26" ht="20.100000000000001" customHeight="1" x14ac:dyDescent="0.15">
      <c r="A72" s="123"/>
      <c r="B72" s="123"/>
      <c r="C72" s="146"/>
      <c r="D72" s="147"/>
      <c r="E72" s="152"/>
      <c r="F72" s="152"/>
      <c r="G72" s="152"/>
      <c r="H72" s="152"/>
      <c r="I72" s="149"/>
      <c r="J72" s="154" t="s">
        <v>123</v>
      </c>
      <c r="K72" s="153"/>
      <c r="L72" s="153"/>
      <c r="M72" s="153"/>
      <c r="N72" s="153"/>
      <c r="O72" s="153"/>
      <c r="P72" s="153"/>
      <c r="Q72" s="153"/>
      <c r="R72" s="153"/>
      <c r="S72" s="153"/>
      <c r="T72" s="153"/>
      <c r="U72" s="153"/>
      <c r="V72" s="153"/>
      <c r="W72" s="153"/>
      <c r="X72" s="153"/>
      <c r="Y72" s="153"/>
      <c r="Z72" s="151"/>
    </row>
    <row r="73" spans="1:26" ht="20.100000000000001" customHeight="1" x14ac:dyDescent="0.15">
      <c r="A73" s="123">
        <f>IFERROR(IF(OR(AND($I63="する",TRIM($I73)=""),AND($I63="しない",NOT(ISBLANK($I73)))),1001,0),3)</f>
        <v>0</v>
      </c>
      <c r="B73" s="123"/>
      <c r="C73" s="146"/>
      <c r="D73" s="147">
        <v>4</v>
      </c>
      <c r="E73" s="128" t="s">
        <v>153</v>
      </c>
      <c r="I73" s="24"/>
      <c r="J73" s="24"/>
      <c r="K73" s="24"/>
      <c r="L73" s="24"/>
      <c r="M73" s="24"/>
      <c r="N73" s="24"/>
      <c r="O73" s="24"/>
      <c r="P73" s="24"/>
      <c r="Q73" s="30"/>
      <c r="R73" s="24"/>
      <c r="S73" s="24"/>
      <c r="T73" s="24"/>
      <c r="U73" s="24"/>
      <c r="V73" s="24"/>
      <c r="W73" s="24"/>
      <c r="X73" s="24"/>
      <c r="Y73" s="24"/>
      <c r="Z73" s="151"/>
    </row>
    <row r="74" spans="1:26" ht="30" customHeight="1" x14ac:dyDescent="0.15">
      <c r="A74" s="123"/>
      <c r="B74" s="123"/>
      <c r="C74" s="155"/>
      <c r="D74" s="152"/>
      <c r="I74" s="149"/>
      <c r="J74" s="175" t="s">
        <v>233</v>
      </c>
      <c r="K74" s="175"/>
      <c r="L74" s="175"/>
      <c r="M74" s="175"/>
      <c r="N74" s="175"/>
      <c r="O74" s="175"/>
      <c r="P74" s="175"/>
      <c r="Q74" s="175"/>
      <c r="R74" s="175"/>
      <c r="S74" s="175"/>
      <c r="T74" s="175"/>
      <c r="U74" s="175"/>
      <c r="V74" s="175"/>
      <c r="W74" s="175"/>
      <c r="X74" s="175"/>
      <c r="Y74" s="175"/>
      <c r="Z74" s="151"/>
    </row>
    <row r="75" spans="1:26" ht="20.100000000000001" customHeight="1" x14ac:dyDescent="0.15">
      <c r="A75" s="123">
        <f>IFERROR(IF(OR(AND($I63="する",TRIM($I75)=""),AND($I63="しない",NOT(ISBLANK($I75)))),1001,0),3)</f>
        <v>0</v>
      </c>
      <c r="B75" s="123"/>
      <c r="C75" s="146"/>
      <c r="D75" s="147">
        <v>5</v>
      </c>
      <c r="E75" s="128" t="s">
        <v>124</v>
      </c>
      <c r="I75" s="24"/>
      <c r="J75" s="24"/>
      <c r="K75" s="24"/>
      <c r="L75" s="24"/>
      <c r="M75" s="24"/>
      <c r="N75" s="24"/>
      <c r="O75" s="24"/>
      <c r="P75" s="24"/>
      <c r="Q75" s="24"/>
      <c r="R75" s="24"/>
      <c r="S75" s="24"/>
      <c r="T75" s="24"/>
      <c r="U75" s="24"/>
      <c r="V75" s="24"/>
      <c r="W75" s="24"/>
      <c r="X75" s="24"/>
      <c r="Y75" s="24"/>
      <c r="Z75" s="151"/>
    </row>
    <row r="76" spans="1:26" ht="30" customHeight="1" x14ac:dyDescent="0.15">
      <c r="A76" s="123"/>
      <c r="B76" s="123"/>
      <c r="C76" s="155"/>
      <c r="D76" s="152"/>
      <c r="E76" s="152"/>
      <c r="F76" s="152"/>
      <c r="G76" s="152"/>
      <c r="H76" s="152"/>
      <c r="I76" s="149"/>
      <c r="J76" s="175" t="s">
        <v>234</v>
      </c>
      <c r="K76" s="175"/>
      <c r="L76" s="175"/>
      <c r="M76" s="175"/>
      <c r="N76" s="175"/>
      <c r="O76" s="175"/>
      <c r="P76" s="175"/>
      <c r="Q76" s="175"/>
      <c r="R76" s="175"/>
      <c r="S76" s="175"/>
      <c r="T76" s="175"/>
      <c r="U76" s="175"/>
      <c r="V76" s="175"/>
      <c r="W76" s="175"/>
      <c r="X76" s="175"/>
      <c r="Y76" s="175"/>
      <c r="Z76" s="151"/>
    </row>
    <row r="77" spans="1:26" ht="20.100000000000001" customHeight="1" x14ac:dyDescent="0.15">
      <c r="A77" s="123">
        <f>IFERROR(IF(OR(AND($I63="する",TRIM($I77)=""),AND($I63="しない",NOT(ISBLANK($I77)))),1001,0),3)</f>
        <v>0</v>
      </c>
      <c r="B77" s="123"/>
      <c r="C77" s="146"/>
      <c r="D77" s="147">
        <v>6</v>
      </c>
      <c r="E77" s="128" t="s">
        <v>140</v>
      </c>
      <c r="I77" s="24"/>
      <c r="J77" s="24"/>
      <c r="K77" s="24"/>
      <c r="L77" s="24"/>
      <c r="M77" s="24"/>
      <c r="N77" s="24"/>
      <c r="O77" s="24"/>
      <c r="P77" s="24"/>
      <c r="Q77" s="24"/>
      <c r="R77" s="24"/>
      <c r="S77" s="24"/>
      <c r="T77" s="24"/>
      <c r="U77" s="24"/>
      <c r="V77" s="24"/>
      <c r="W77" s="24"/>
      <c r="X77" s="24"/>
      <c r="Y77" s="24"/>
      <c r="Z77" s="151"/>
    </row>
    <row r="78" spans="1:26" ht="20.100000000000001" customHeight="1" x14ac:dyDescent="0.15">
      <c r="A78" s="123"/>
      <c r="B78" s="123"/>
      <c r="C78" s="155"/>
      <c r="D78" s="152"/>
      <c r="E78" s="152"/>
      <c r="F78" s="152"/>
      <c r="G78" s="152"/>
      <c r="H78" s="152"/>
      <c r="I78" s="149"/>
      <c r="J78" s="164" t="s">
        <v>161</v>
      </c>
      <c r="K78" s="153"/>
      <c r="L78" s="153"/>
      <c r="M78" s="153"/>
      <c r="N78" s="153"/>
      <c r="O78" s="153"/>
      <c r="P78" s="153"/>
      <c r="Q78" s="153"/>
      <c r="R78" s="153"/>
      <c r="S78" s="153"/>
      <c r="T78" s="153"/>
      <c r="U78" s="153"/>
      <c r="V78" s="153"/>
      <c r="W78" s="153"/>
      <c r="X78" s="153"/>
      <c r="Y78" s="153"/>
      <c r="Z78" s="151"/>
    </row>
    <row r="79" spans="1:26" ht="20.100000000000001" customHeight="1" x14ac:dyDescent="0.15">
      <c r="A79" s="123">
        <f>IFERROR(IF(OR(AND($I63="する",OR(TRIM($I79)="", NOT(OR(IFERROR(SEARCH(" ",$I79),0)&gt;0, IFERROR(SEARCH("　",$I79),0)&gt;0)))),AND($I63="しない",NOT(ISBLANK($I79)))),1001,0),3)</f>
        <v>0</v>
      </c>
      <c r="B79" s="123"/>
      <c r="C79" s="146"/>
      <c r="D79" s="147">
        <v>7</v>
      </c>
      <c r="E79" s="128" t="s">
        <v>141</v>
      </c>
      <c r="I79" s="24"/>
      <c r="J79" s="24"/>
      <c r="K79" s="24"/>
      <c r="L79" s="24"/>
      <c r="M79" s="24"/>
      <c r="N79" s="24"/>
      <c r="O79" s="24"/>
      <c r="P79" s="24"/>
      <c r="Q79" s="24"/>
      <c r="R79" s="24"/>
      <c r="S79" s="24"/>
      <c r="T79" s="24"/>
      <c r="U79" s="24"/>
      <c r="V79" s="24"/>
      <c r="W79" s="24"/>
      <c r="X79" s="24"/>
      <c r="Y79" s="24"/>
      <c r="Z79" s="151"/>
    </row>
    <row r="80" spans="1:26" ht="20.100000000000001" customHeight="1" x14ac:dyDescent="0.15">
      <c r="A80" s="123"/>
      <c r="B80" s="123"/>
      <c r="C80" s="155"/>
      <c r="D80" s="152"/>
      <c r="E80" s="176" t="s">
        <v>155</v>
      </c>
      <c r="F80" s="152"/>
      <c r="G80" s="152"/>
      <c r="H80" s="152"/>
      <c r="I80" s="158"/>
      <c r="J80" s="154" t="s">
        <v>126</v>
      </c>
      <c r="K80" s="154"/>
      <c r="L80" s="154"/>
      <c r="M80" s="154"/>
      <c r="N80" s="154"/>
      <c r="O80" s="154"/>
      <c r="P80" s="154"/>
      <c r="Q80" s="154"/>
      <c r="R80" s="154"/>
      <c r="S80" s="154"/>
      <c r="T80" s="154"/>
      <c r="U80" s="154"/>
      <c r="V80" s="154"/>
      <c r="W80" s="154"/>
      <c r="X80" s="154"/>
      <c r="Y80" s="154"/>
      <c r="Z80" s="151"/>
    </row>
    <row r="81" spans="1:27" ht="20.100000000000001" customHeight="1" x14ac:dyDescent="0.15">
      <c r="A81" s="123">
        <f>IFERROR(IF(OR(AND($I63="する",OR(TRIM($I81)="", NOT(OR(IFERROR(SEARCH(" ",$I81),0)&gt;0, IFERROR(SEARCH("　",$I81),0)&gt;0)))),AND($I63="しない",NOT(ISBLANK($I81)))),1001,0),3)</f>
        <v>0</v>
      </c>
      <c r="B81" s="123"/>
      <c r="C81" s="146"/>
      <c r="D81" s="147">
        <v>8</v>
      </c>
      <c r="E81" s="128" t="s">
        <v>141</v>
      </c>
      <c r="I81" s="24"/>
      <c r="J81" s="24"/>
      <c r="K81" s="24"/>
      <c r="L81" s="24"/>
      <c r="M81" s="24"/>
      <c r="N81" s="24"/>
      <c r="O81" s="24"/>
      <c r="P81" s="24"/>
      <c r="Q81" s="24"/>
      <c r="R81" s="24"/>
      <c r="S81" s="24"/>
      <c r="T81" s="24"/>
      <c r="U81" s="24"/>
      <c r="V81" s="24"/>
      <c r="W81" s="24"/>
      <c r="X81" s="24"/>
      <c r="Y81" s="24"/>
      <c r="Z81" s="151"/>
    </row>
    <row r="82" spans="1:27" ht="20.100000000000001" customHeight="1" x14ac:dyDescent="0.15">
      <c r="A82" s="123"/>
      <c r="B82" s="123"/>
      <c r="C82" s="155"/>
      <c r="D82" s="152"/>
      <c r="E82" s="152"/>
      <c r="F82" s="152"/>
      <c r="G82" s="152"/>
      <c r="H82" s="152"/>
      <c r="I82" s="158"/>
      <c r="J82" s="154" t="s">
        <v>128</v>
      </c>
      <c r="K82" s="154"/>
      <c r="L82" s="154"/>
      <c r="M82" s="154"/>
      <c r="N82" s="154"/>
      <c r="O82" s="154"/>
      <c r="P82" s="154"/>
      <c r="Q82" s="154"/>
      <c r="R82" s="154"/>
      <c r="S82" s="154"/>
      <c r="T82" s="154"/>
      <c r="U82" s="154"/>
      <c r="V82" s="154"/>
      <c r="W82" s="154"/>
      <c r="X82" s="154"/>
      <c r="Y82" s="154"/>
      <c r="Z82" s="151"/>
    </row>
    <row r="83" spans="1:27" ht="20.100000000000001" customHeight="1" x14ac:dyDescent="0.15">
      <c r="A83" s="123">
        <f>IFERROR(IF(OR(AND($I63="する",NOT(AND(TRIM($I83)&lt;&gt;"",ISNUMBER(VALUE(SUBSTITUTE($I83,"-",""))),IFERROR(SEARCH("-",$I83),0)&gt;0))), AND($I63="しない",NOT(ISBLANK($I83)))),1001,0),3)</f>
        <v>0</v>
      </c>
      <c r="B83" s="123"/>
      <c r="C83" s="146"/>
      <c r="D83" s="147">
        <v>9</v>
      </c>
      <c r="E83" s="128" t="s">
        <v>129</v>
      </c>
      <c r="I83" s="24"/>
      <c r="J83" s="24"/>
      <c r="K83" s="24"/>
      <c r="L83" s="24"/>
      <c r="M83" s="24"/>
      <c r="O83" s="159" t="s">
        <v>130</v>
      </c>
      <c r="P83" s="1"/>
      <c r="Q83" s="128" t="s">
        <v>131</v>
      </c>
      <c r="Y83" s="153"/>
      <c r="Z83" s="151"/>
    </row>
    <row r="84" spans="1:27" ht="20.100000000000001" customHeight="1" x14ac:dyDescent="0.15">
      <c r="A84" s="123">
        <f>IFERROR(IF(AND($I63="しない",NOT(ISBLANK($P83))),1001,0),3)</f>
        <v>0</v>
      </c>
      <c r="B84" s="123"/>
      <c r="C84" s="155"/>
      <c r="D84" s="152"/>
      <c r="E84" s="152"/>
      <c r="F84" s="152"/>
      <c r="G84" s="152"/>
      <c r="H84" s="152"/>
      <c r="I84" s="149"/>
      <c r="J84" s="154" t="s">
        <v>132</v>
      </c>
      <c r="K84" s="153"/>
      <c r="L84" s="153"/>
      <c r="M84" s="153"/>
      <c r="N84" s="153"/>
      <c r="O84" s="153"/>
      <c r="P84" s="153"/>
      <c r="Q84" s="153"/>
      <c r="R84" s="153"/>
      <c r="S84" s="153"/>
      <c r="T84" s="153"/>
      <c r="U84" s="153"/>
      <c r="V84" s="153"/>
      <c r="W84" s="153"/>
      <c r="X84" s="153"/>
      <c r="Y84" s="153"/>
      <c r="Z84" s="151"/>
    </row>
    <row r="85" spans="1:27" ht="20.100000000000001" customHeight="1" x14ac:dyDescent="0.15">
      <c r="A85" s="123">
        <f>IFERROR(IF(OR(AND($I63="する",AND(TRIM($I85)&lt;&gt;"",NOT(AND(ISNUMBER(VALUE(SUBSTITUTE($I85,"-",""))),IFERROR(SEARCH("-",$I85),0)&gt;0)))), AND($I63="しない",NOT(ISBLANK($I85)))),1001,0),3)</f>
        <v>0</v>
      </c>
      <c r="B85" s="123"/>
      <c r="C85" s="146"/>
      <c r="D85" s="147">
        <v>10</v>
      </c>
      <c r="E85" s="128" t="s">
        <v>133</v>
      </c>
      <c r="I85" s="24"/>
      <c r="J85" s="24"/>
      <c r="K85" s="24"/>
      <c r="L85" s="24"/>
      <c r="M85" s="24"/>
      <c r="N85" s="153"/>
      <c r="O85" s="153"/>
      <c r="P85" s="153"/>
      <c r="Q85" s="153"/>
      <c r="R85" s="153"/>
      <c r="S85" s="153"/>
      <c r="T85" s="153"/>
      <c r="U85" s="153"/>
      <c r="V85" s="153"/>
      <c r="W85" s="153"/>
      <c r="X85" s="153"/>
      <c r="Y85" s="153"/>
      <c r="Z85" s="151"/>
    </row>
    <row r="86" spans="1:27" ht="20.100000000000001" customHeight="1" x14ac:dyDescent="0.15">
      <c r="A86" s="123"/>
      <c r="B86" s="123"/>
      <c r="C86" s="155"/>
      <c r="D86" s="152"/>
      <c r="E86" s="152"/>
      <c r="F86" s="152"/>
      <c r="G86" s="152"/>
      <c r="H86" s="152"/>
      <c r="I86" s="149"/>
      <c r="J86" s="154" t="s">
        <v>132</v>
      </c>
      <c r="K86" s="153"/>
      <c r="L86" s="153"/>
      <c r="M86" s="153"/>
      <c r="N86" s="153"/>
      <c r="O86" s="153"/>
      <c r="P86" s="153"/>
      <c r="Q86" s="153"/>
      <c r="R86" s="153"/>
      <c r="S86" s="153"/>
      <c r="T86" s="153"/>
      <c r="U86" s="153"/>
      <c r="V86" s="153"/>
      <c r="W86" s="153"/>
      <c r="X86" s="153"/>
      <c r="Y86" s="153"/>
      <c r="Z86" s="151"/>
    </row>
    <row r="87" spans="1:27" ht="20.100000000000001" customHeight="1" x14ac:dyDescent="0.15">
      <c r="A87" s="123">
        <f>IFERROR(IF(OR(AND($I63="する",AND(TRIM($I87)&lt;&gt;"",NOT(IFERROR(SEARCH("@",$I87),0)&gt;0))),AND($I63="しない",NOT(ISBLANK($I87)))),1001,0),3)</f>
        <v>0</v>
      </c>
      <c r="B87" s="123"/>
      <c r="C87" s="155"/>
      <c r="D87" s="147">
        <v>11</v>
      </c>
      <c r="E87" s="128" t="s">
        <v>134</v>
      </c>
      <c r="I87" s="24"/>
      <c r="J87" s="24"/>
      <c r="K87" s="24"/>
      <c r="L87" s="24"/>
      <c r="M87" s="24"/>
      <c r="N87" s="24"/>
      <c r="O87" s="24"/>
      <c r="P87" s="24"/>
      <c r="Q87" s="27"/>
      <c r="R87" s="24"/>
      <c r="S87" s="24"/>
      <c r="T87" s="24"/>
      <c r="U87" s="24"/>
      <c r="V87" s="24"/>
      <c r="W87" s="24"/>
      <c r="X87" s="24"/>
      <c r="Y87" s="24"/>
      <c r="Z87" s="151"/>
    </row>
    <row r="88" spans="1:27" ht="20.100000000000001" customHeight="1" x14ac:dyDescent="0.15">
      <c r="A88" s="123"/>
      <c r="B88" s="123"/>
      <c r="C88" s="155"/>
      <c r="D88" s="147"/>
      <c r="I88" s="149"/>
      <c r="J88" s="160" t="s">
        <v>217</v>
      </c>
      <c r="K88" s="177"/>
      <c r="L88" s="153"/>
      <c r="M88" s="153"/>
      <c r="N88" s="153"/>
      <c r="O88" s="153"/>
      <c r="P88" s="153"/>
      <c r="Q88" s="178"/>
      <c r="R88" s="153"/>
      <c r="S88" s="153"/>
      <c r="T88" s="153"/>
      <c r="U88" s="153"/>
      <c r="V88" s="153"/>
      <c r="W88" s="153"/>
      <c r="X88" s="153"/>
      <c r="Y88" s="153"/>
      <c r="Z88" s="152"/>
      <c r="AA88" s="163"/>
    </row>
    <row r="89" spans="1:27" ht="20.100000000000001" customHeight="1" x14ac:dyDescent="0.15">
      <c r="A89" s="123"/>
      <c r="B89" s="123"/>
      <c r="C89" s="166"/>
      <c r="D89" s="167"/>
      <c r="E89" s="167"/>
      <c r="F89" s="167"/>
      <c r="G89" s="167"/>
      <c r="H89" s="167"/>
      <c r="I89" s="179"/>
      <c r="J89" s="180"/>
      <c r="K89" s="181"/>
      <c r="L89" s="180"/>
      <c r="M89" s="180"/>
      <c r="N89" s="180"/>
      <c r="O89" s="180"/>
      <c r="P89" s="180"/>
      <c r="Q89" s="182"/>
      <c r="R89" s="180"/>
      <c r="S89" s="180"/>
      <c r="T89" s="180"/>
      <c r="U89" s="180"/>
      <c r="V89" s="180"/>
      <c r="W89" s="180"/>
      <c r="X89" s="180"/>
      <c r="Y89" s="180"/>
      <c r="Z89" s="167"/>
      <c r="AA89" s="163"/>
    </row>
    <row r="90" spans="1:27" ht="20.100000000000001" customHeight="1" x14ac:dyDescent="0.15">
      <c r="A90" s="123"/>
      <c r="B90" s="123"/>
      <c r="C90" s="152"/>
      <c r="D90" s="152"/>
      <c r="E90" s="152"/>
      <c r="F90" s="152"/>
      <c r="G90" s="152"/>
      <c r="H90" s="152"/>
      <c r="I90" s="171"/>
      <c r="J90" s="152"/>
      <c r="K90" s="183"/>
      <c r="L90" s="152"/>
      <c r="M90" s="152"/>
      <c r="N90" s="152"/>
      <c r="O90" s="152"/>
      <c r="P90" s="152"/>
      <c r="Q90" s="152"/>
      <c r="R90" s="152"/>
      <c r="S90" s="152"/>
      <c r="T90" s="152"/>
      <c r="U90" s="152"/>
      <c r="V90" s="152"/>
      <c r="W90" s="152"/>
      <c r="X90" s="152"/>
      <c r="Y90" s="152"/>
      <c r="Z90" s="152"/>
    </row>
    <row r="91" spans="1:27" ht="15.75" hidden="1" customHeight="1" x14ac:dyDescent="0.15">
      <c r="A91" s="123"/>
      <c r="B91" s="123"/>
      <c r="C91" s="152"/>
      <c r="D91" s="152"/>
      <c r="E91" s="152"/>
      <c r="F91" s="152"/>
      <c r="G91" s="152"/>
      <c r="H91" s="152"/>
      <c r="I91" s="171"/>
      <c r="J91" s="152"/>
      <c r="K91" s="183"/>
      <c r="L91" s="152"/>
      <c r="M91" s="152"/>
      <c r="N91" s="152"/>
      <c r="O91" s="152"/>
      <c r="P91" s="152"/>
      <c r="Q91" s="152"/>
      <c r="R91" s="152"/>
      <c r="S91" s="152"/>
      <c r="T91" s="152"/>
      <c r="U91" s="152"/>
      <c r="V91" s="152"/>
      <c r="W91" s="152"/>
      <c r="X91" s="152"/>
      <c r="Y91" s="152"/>
      <c r="Z91" s="152"/>
    </row>
    <row r="92" spans="1:27" ht="15.75" hidden="1" customHeight="1" x14ac:dyDescent="0.15">
      <c r="A92" s="123"/>
      <c r="B92" s="123"/>
      <c r="C92" s="152"/>
      <c r="D92" s="152"/>
      <c r="E92" s="152"/>
      <c r="F92" s="152"/>
      <c r="G92" s="152"/>
      <c r="H92" s="152"/>
      <c r="I92" s="171"/>
      <c r="J92" s="152"/>
      <c r="K92" s="183"/>
      <c r="L92" s="152"/>
      <c r="M92" s="152"/>
      <c r="N92" s="152"/>
      <c r="O92" s="152"/>
      <c r="P92" s="152"/>
      <c r="Q92" s="152"/>
      <c r="R92" s="152"/>
      <c r="S92" s="152"/>
      <c r="T92" s="152"/>
      <c r="U92" s="152"/>
      <c r="V92" s="152"/>
      <c r="W92" s="152"/>
      <c r="X92" s="152"/>
      <c r="Y92" s="152"/>
      <c r="Z92" s="152"/>
    </row>
    <row r="93" spans="1:27" ht="15.75" hidden="1" customHeight="1" x14ac:dyDescent="0.15">
      <c r="A93" s="123"/>
      <c r="B93" s="123"/>
      <c r="C93" s="152"/>
      <c r="D93" s="152"/>
      <c r="E93" s="152"/>
      <c r="F93" s="152"/>
      <c r="G93" s="152"/>
      <c r="H93" s="152"/>
      <c r="I93" s="171"/>
      <c r="J93" s="152"/>
      <c r="K93" s="183"/>
      <c r="L93" s="152"/>
      <c r="M93" s="152"/>
      <c r="N93" s="152"/>
      <c r="O93" s="152"/>
      <c r="P93" s="152"/>
      <c r="Q93" s="152"/>
      <c r="R93" s="152"/>
      <c r="S93" s="152"/>
      <c r="T93" s="152"/>
      <c r="U93" s="152"/>
      <c r="V93" s="152"/>
      <c r="W93" s="152"/>
      <c r="X93" s="152"/>
      <c r="Y93" s="152"/>
      <c r="Z93" s="152"/>
    </row>
    <row r="94" spans="1:27" ht="15.75" hidden="1" customHeight="1" x14ac:dyDescent="0.15">
      <c r="A94" s="123"/>
      <c r="B94" s="123"/>
      <c r="C94" s="152"/>
      <c r="D94" s="152"/>
      <c r="E94" s="152"/>
      <c r="F94" s="152"/>
      <c r="G94" s="152"/>
      <c r="H94" s="152"/>
      <c r="I94" s="171"/>
      <c r="J94" s="152"/>
      <c r="K94" s="183"/>
      <c r="L94" s="152"/>
      <c r="M94" s="152"/>
      <c r="N94" s="152"/>
      <c r="O94" s="152"/>
      <c r="P94" s="152"/>
      <c r="Q94" s="152"/>
      <c r="R94" s="152"/>
      <c r="S94" s="152"/>
      <c r="T94" s="152"/>
      <c r="U94" s="152"/>
      <c r="V94" s="152"/>
      <c r="W94" s="152"/>
      <c r="X94" s="152"/>
      <c r="Y94" s="152"/>
      <c r="Z94" s="152"/>
    </row>
    <row r="95" spans="1:27" ht="15.75" hidden="1" customHeight="1" x14ac:dyDescent="0.15">
      <c r="A95" s="123"/>
      <c r="B95" s="123"/>
      <c r="C95" s="152"/>
      <c r="D95" s="152"/>
      <c r="E95" s="152"/>
      <c r="F95" s="152"/>
      <c r="G95" s="152"/>
      <c r="H95" s="152"/>
      <c r="I95" s="171"/>
      <c r="J95" s="152"/>
      <c r="K95" s="183"/>
      <c r="L95" s="152"/>
      <c r="M95" s="152"/>
      <c r="N95" s="152"/>
      <c r="O95" s="152"/>
      <c r="P95" s="152"/>
      <c r="Q95" s="152"/>
      <c r="R95" s="152"/>
      <c r="S95" s="152"/>
      <c r="T95" s="152"/>
      <c r="U95" s="152"/>
      <c r="V95" s="152"/>
      <c r="W95" s="152"/>
      <c r="X95" s="152"/>
      <c r="Y95" s="152"/>
      <c r="Z95" s="152"/>
    </row>
    <row r="96" spans="1:27" ht="15.75" hidden="1" customHeight="1" x14ac:dyDescent="0.15">
      <c r="A96" s="123"/>
      <c r="B96" s="123"/>
      <c r="C96" s="152"/>
      <c r="D96" s="152"/>
      <c r="E96" s="152"/>
      <c r="F96" s="152"/>
      <c r="G96" s="152"/>
      <c r="H96" s="152"/>
      <c r="I96" s="171"/>
      <c r="J96" s="152"/>
      <c r="K96" s="183"/>
      <c r="L96" s="152"/>
      <c r="M96" s="152"/>
      <c r="N96" s="152"/>
      <c r="O96" s="152"/>
      <c r="P96" s="152"/>
      <c r="Q96" s="152"/>
      <c r="R96" s="152"/>
      <c r="S96" s="152"/>
      <c r="T96" s="152"/>
      <c r="U96" s="152"/>
      <c r="V96" s="152"/>
      <c r="W96" s="152"/>
      <c r="X96" s="152"/>
      <c r="Y96" s="152"/>
      <c r="Z96" s="152"/>
    </row>
    <row r="97" spans="1:26" ht="15.75" hidden="1" customHeight="1" x14ac:dyDescent="0.15">
      <c r="A97" s="123"/>
      <c r="B97" s="123"/>
      <c r="C97" s="152"/>
      <c r="D97" s="152"/>
      <c r="E97" s="152"/>
      <c r="F97" s="152"/>
      <c r="G97" s="152"/>
      <c r="H97" s="152"/>
      <c r="I97" s="171"/>
      <c r="J97" s="152"/>
      <c r="K97" s="183"/>
      <c r="L97" s="152"/>
      <c r="M97" s="152"/>
      <c r="N97" s="152"/>
      <c r="O97" s="152"/>
      <c r="P97" s="152"/>
      <c r="Q97" s="152"/>
      <c r="R97" s="152"/>
      <c r="S97" s="152"/>
      <c r="T97" s="152"/>
      <c r="U97" s="152"/>
      <c r="V97" s="152"/>
      <c r="W97" s="152"/>
      <c r="X97" s="152"/>
      <c r="Y97" s="152"/>
      <c r="Z97" s="152"/>
    </row>
    <row r="98" spans="1:26" ht="15.75" hidden="1" customHeight="1" x14ac:dyDescent="0.15">
      <c r="A98" s="123"/>
      <c r="B98" s="123"/>
      <c r="C98" s="152"/>
      <c r="D98" s="152"/>
      <c r="E98" s="152"/>
      <c r="F98" s="152"/>
      <c r="G98" s="152"/>
      <c r="H98" s="152"/>
      <c r="I98" s="171"/>
      <c r="J98" s="152"/>
      <c r="K98" s="183"/>
      <c r="L98" s="152"/>
      <c r="M98" s="152"/>
      <c r="N98" s="152"/>
      <c r="O98" s="152"/>
      <c r="P98" s="152"/>
      <c r="Q98" s="152"/>
      <c r="R98" s="152"/>
      <c r="S98" s="152"/>
      <c r="T98" s="152"/>
      <c r="U98" s="152"/>
      <c r="V98" s="152"/>
      <c r="W98" s="152"/>
      <c r="X98" s="152"/>
      <c r="Y98" s="152"/>
      <c r="Z98" s="152"/>
    </row>
    <row r="99" spans="1:26" ht="15.75" hidden="1" customHeight="1" x14ac:dyDescent="0.15">
      <c r="A99" s="123"/>
      <c r="B99" s="123"/>
      <c r="C99" s="152"/>
      <c r="D99" s="152"/>
      <c r="E99" s="152"/>
      <c r="F99" s="152"/>
      <c r="G99" s="152"/>
      <c r="H99" s="152"/>
      <c r="I99" s="171"/>
      <c r="J99" s="152"/>
      <c r="K99" s="183"/>
      <c r="L99" s="152"/>
      <c r="M99" s="152"/>
      <c r="N99" s="152"/>
      <c r="O99" s="152"/>
      <c r="P99" s="152"/>
      <c r="Q99" s="152"/>
      <c r="R99" s="152"/>
      <c r="S99" s="152"/>
      <c r="T99" s="152"/>
      <c r="U99" s="152"/>
      <c r="V99" s="152"/>
      <c r="W99" s="152"/>
      <c r="X99" s="152"/>
      <c r="Y99" s="152"/>
      <c r="Z99" s="152"/>
    </row>
    <row r="100" spans="1:26" ht="15.75" hidden="1" customHeight="1" x14ac:dyDescent="0.15">
      <c r="A100" s="123"/>
      <c r="B100" s="123"/>
      <c r="C100" s="152"/>
      <c r="D100" s="152"/>
      <c r="E100" s="152"/>
      <c r="F100" s="152"/>
      <c r="G100" s="152"/>
      <c r="H100" s="152"/>
      <c r="I100" s="171"/>
      <c r="J100" s="152"/>
      <c r="K100" s="183"/>
      <c r="L100" s="152"/>
      <c r="M100" s="152"/>
      <c r="N100" s="152"/>
      <c r="O100" s="152"/>
      <c r="P100" s="152"/>
      <c r="Q100" s="152"/>
      <c r="R100" s="152"/>
      <c r="S100" s="152"/>
      <c r="T100" s="152"/>
      <c r="U100" s="152"/>
      <c r="V100" s="152"/>
      <c r="W100" s="152"/>
      <c r="X100" s="152"/>
      <c r="Y100" s="152"/>
      <c r="Z100" s="152"/>
    </row>
    <row r="101" spans="1:26" ht="15.75" hidden="1" customHeight="1" x14ac:dyDescent="0.15">
      <c r="A101" s="123"/>
      <c r="B101" s="123"/>
      <c r="C101" s="152"/>
      <c r="D101" s="152"/>
      <c r="E101" s="152"/>
      <c r="F101" s="152"/>
      <c r="G101" s="152"/>
      <c r="H101" s="152"/>
      <c r="I101" s="171"/>
      <c r="J101" s="152"/>
      <c r="K101" s="183"/>
      <c r="L101" s="152"/>
      <c r="M101" s="152"/>
      <c r="N101" s="152"/>
      <c r="O101" s="152"/>
      <c r="P101" s="152"/>
      <c r="Q101" s="152"/>
      <c r="R101" s="152"/>
      <c r="S101" s="152"/>
      <c r="T101" s="152"/>
      <c r="U101" s="152"/>
      <c r="V101" s="152"/>
      <c r="W101" s="152"/>
      <c r="X101" s="152"/>
      <c r="Y101" s="152"/>
      <c r="Z101" s="152"/>
    </row>
    <row r="102" spans="1:26" ht="15.75" hidden="1" customHeight="1" x14ac:dyDescent="0.15">
      <c r="A102" s="123"/>
      <c r="B102" s="123"/>
      <c r="C102" s="152"/>
      <c r="D102" s="152"/>
      <c r="E102" s="152"/>
      <c r="F102" s="152"/>
      <c r="G102" s="152"/>
      <c r="H102" s="152"/>
      <c r="I102" s="171"/>
      <c r="J102" s="152"/>
      <c r="K102" s="183"/>
      <c r="L102" s="152"/>
      <c r="M102" s="152"/>
      <c r="N102" s="152"/>
      <c r="O102" s="152"/>
      <c r="P102" s="152"/>
      <c r="Q102" s="152"/>
      <c r="R102" s="152"/>
      <c r="S102" s="152"/>
      <c r="T102" s="152"/>
      <c r="U102" s="152"/>
      <c r="V102" s="152"/>
      <c r="W102" s="152"/>
      <c r="X102" s="152"/>
      <c r="Y102" s="152"/>
      <c r="Z102" s="152"/>
    </row>
    <row r="103" spans="1:26" ht="15.75" hidden="1" customHeight="1" x14ac:dyDescent="0.15">
      <c r="A103" s="123"/>
      <c r="B103" s="123"/>
      <c r="C103" s="152"/>
      <c r="D103" s="152"/>
      <c r="E103" s="152"/>
      <c r="F103" s="152"/>
      <c r="G103" s="152"/>
      <c r="H103" s="152"/>
      <c r="I103" s="171"/>
      <c r="J103" s="152"/>
      <c r="K103" s="183"/>
      <c r="L103" s="152"/>
      <c r="M103" s="152"/>
      <c r="N103" s="152"/>
      <c r="O103" s="152"/>
      <c r="P103" s="152"/>
      <c r="Q103" s="152"/>
      <c r="R103" s="152"/>
      <c r="S103" s="152"/>
      <c r="T103" s="152"/>
      <c r="U103" s="152"/>
      <c r="V103" s="152"/>
      <c r="W103" s="152"/>
      <c r="X103" s="152"/>
      <c r="Y103" s="152"/>
      <c r="Z103" s="152"/>
    </row>
    <row r="104" spans="1:26" ht="15.75" hidden="1" customHeight="1" x14ac:dyDescent="0.15">
      <c r="A104" s="123"/>
      <c r="B104" s="123"/>
      <c r="C104" s="152"/>
      <c r="D104" s="152"/>
      <c r="E104" s="152"/>
      <c r="F104" s="152"/>
      <c r="G104" s="152"/>
      <c r="H104" s="152"/>
      <c r="I104" s="171"/>
      <c r="J104" s="152"/>
      <c r="K104" s="183"/>
      <c r="L104" s="152"/>
      <c r="M104" s="152"/>
      <c r="N104" s="152"/>
      <c r="O104" s="152"/>
      <c r="P104" s="152"/>
      <c r="Q104" s="152"/>
      <c r="R104" s="152"/>
      <c r="S104" s="152"/>
      <c r="T104" s="152"/>
      <c r="U104" s="152"/>
      <c r="V104" s="152"/>
      <c r="W104" s="152"/>
      <c r="X104" s="152"/>
      <c r="Y104" s="152"/>
      <c r="Z104" s="152"/>
    </row>
    <row r="105" spans="1:26" ht="15.75" hidden="1" customHeight="1" x14ac:dyDescent="0.15">
      <c r="A105" s="123"/>
      <c r="B105" s="123"/>
      <c r="C105" s="152"/>
      <c r="D105" s="152"/>
      <c r="E105" s="152"/>
      <c r="F105" s="152"/>
      <c r="G105" s="152"/>
      <c r="H105" s="152"/>
      <c r="I105" s="171"/>
      <c r="J105" s="152"/>
      <c r="K105" s="183"/>
      <c r="L105" s="152"/>
      <c r="M105" s="152"/>
      <c r="N105" s="152"/>
      <c r="O105" s="152"/>
      <c r="P105" s="152"/>
      <c r="Q105" s="152"/>
      <c r="R105" s="152"/>
      <c r="S105" s="152"/>
      <c r="T105" s="152"/>
      <c r="U105" s="152"/>
      <c r="V105" s="152"/>
      <c r="W105" s="152"/>
      <c r="X105" s="152"/>
      <c r="Y105" s="152"/>
      <c r="Z105" s="152"/>
    </row>
    <row r="106" spans="1:26" ht="15.75" hidden="1" customHeight="1" x14ac:dyDescent="0.15">
      <c r="A106" s="123"/>
      <c r="B106" s="123"/>
      <c r="C106" s="152"/>
      <c r="D106" s="152"/>
      <c r="E106" s="152"/>
      <c r="F106" s="152"/>
      <c r="G106" s="152"/>
      <c r="H106" s="152"/>
      <c r="I106" s="171"/>
      <c r="J106" s="152"/>
      <c r="K106" s="183"/>
      <c r="L106" s="152"/>
      <c r="M106" s="152"/>
      <c r="N106" s="152"/>
      <c r="O106" s="152"/>
      <c r="P106" s="152"/>
      <c r="Q106" s="152"/>
      <c r="R106" s="152"/>
      <c r="S106" s="152"/>
      <c r="T106" s="152"/>
      <c r="U106" s="152"/>
      <c r="V106" s="152"/>
      <c r="W106" s="152"/>
      <c r="X106" s="152"/>
      <c r="Y106" s="152"/>
      <c r="Z106" s="152"/>
    </row>
    <row r="107" spans="1:26" ht="15.75" hidden="1" customHeight="1" x14ac:dyDescent="0.15">
      <c r="A107" s="123"/>
      <c r="B107" s="123"/>
      <c r="C107" s="152"/>
      <c r="D107" s="152"/>
      <c r="E107" s="152"/>
      <c r="F107" s="152"/>
      <c r="G107" s="152"/>
      <c r="H107" s="152"/>
      <c r="I107" s="171"/>
      <c r="J107" s="152"/>
      <c r="K107" s="183"/>
      <c r="L107" s="152"/>
      <c r="M107" s="152"/>
      <c r="N107" s="152"/>
      <c r="O107" s="152"/>
      <c r="P107" s="152"/>
      <c r="Q107" s="152"/>
      <c r="R107" s="152"/>
      <c r="S107" s="152"/>
      <c r="T107" s="152"/>
      <c r="U107" s="152"/>
      <c r="V107" s="152"/>
      <c r="W107" s="152"/>
      <c r="X107" s="152"/>
      <c r="Y107" s="152"/>
      <c r="Z107" s="152"/>
    </row>
    <row r="108" spans="1:26" ht="20.100000000000001" customHeight="1" x14ac:dyDescent="0.15">
      <c r="A108" s="123"/>
      <c r="B108" s="123"/>
      <c r="C108" s="152"/>
      <c r="D108" s="152"/>
      <c r="E108" s="152"/>
      <c r="F108" s="152"/>
      <c r="G108" s="152"/>
      <c r="H108" s="152"/>
      <c r="I108" s="171"/>
      <c r="J108" s="152"/>
      <c r="K108" s="183"/>
      <c r="L108" s="152"/>
      <c r="M108" s="152"/>
      <c r="N108" s="152"/>
      <c r="O108" s="152"/>
      <c r="P108" s="152"/>
      <c r="Q108" s="152"/>
      <c r="R108" s="152"/>
      <c r="S108" s="152"/>
      <c r="T108" s="152"/>
      <c r="U108" s="152"/>
      <c r="V108" s="152"/>
      <c r="W108" s="152"/>
      <c r="X108" s="152"/>
      <c r="Y108" s="152"/>
      <c r="Z108" s="152"/>
    </row>
    <row r="109" spans="1:26" ht="20.100000000000001" customHeight="1" x14ac:dyDescent="0.15">
      <c r="A109" s="123"/>
      <c r="B109" s="123"/>
      <c r="C109" s="139" t="s">
        <v>142</v>
      </c>
      <c r="D109" s="140"/>
      <c r="E109" s="140"/>
      <c r="F109" s="140"/>
      <c r="G109" s="140"/>
      <c r="H109" s="141"/>
      <c r="Q109" s="184"/>
    </row>
    <row r="110" spans="1:26" ht="15" customHeight="1" x14ac:dyDescent="0.15">
      <c r="A110" s="123"/>
      <c r="B110" s="123"/>
      <c r="C110" s="185"/>
      <c r="D110" s="186"/>
      <c r="E110" s="186"/>
      <c r="F110" s="186"/>
      <c r="G110" s="186"/>
      <c r="H110" s="186"/>
      <c r="I110" s="187"/>
      <c r="J110" s="144"/>
      <c r="K110" s="187"/>
      <c r="L110" s="144"/>
      <c r="M110" s="144"/>
      <c r="N110" s="144"/>
      <c r="O110" s="144"/>
      <c r="P110" s="144"/>
      <c r="Q110" s="188"/>
      <c r="R110" s="144"/>
      <c r="S110" s="144"/>
      <c r="T110" s="144"/>
      <c r="U110" s="144"/>
      <c r="V110" s="144"/>
      <c r="W110" s="144"/>
      <c r="X110" s="144"/>
      <c r="Y110" s="144"/>
      <c r="Z110" s="145"/>
    </row>
    <row r="111" spans="1:26" ht="30" customHeight="1" x14ac:dyDescent="0.15">
      <c r="A111" s="123"/>
      <c r="B111" s="123"/>
      <c r="C111" s="185"/>
      <c r="D111" s="189" t="s">
        <v>183</v>
      </c>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51"/>
    </row>
    <row r="112" spans="1:26" ht="20.100000000000001" customHeight="1" x14ac:dyDescent="0.15">
      <c r="A112" s="123"/>
      <c r="B112" s="123"/>
      <c r="C112" s="146"/>
      <c r="D112" s="147">
        <v>1</v>
      </c>
      <c r="E112" s="128" t="s">
        <v>143</v>
      </c>
      <c r="I112" s="24"/>
      <c r="J112" s="24"/>
      <c r="K112" s="24"/>
      <c r="L112" s="24"/>
      <c r="M112" s="24"/>
      <c r="N112" s="24"/>
      <c r="O112" s="24"/>
      <c r="P112" s="24"/>
      <c r="Q112" s="31"/>
      <c r="R112" s="24"/>
      <c r="S112" s="24"/>
      <c r="T112" s="24"/>
      <c r="U112" s="24"/>
      <c r="V112" s="24"/>
      <c r="W112" s="24"/>
      <c r="X112" s="24"/>
      <c r="Y112" s="24"/>
      <c r="Z112" s="151"/>
    </row>
    <row r="113" spans="1:26" ht="20.100000000000001" customHeight="1" x14ac:dyDescent="0.15">
      <c r="A113" s="123"/>
      <c r="B113" s="123"/>
      <c r="C113" s="146"/>
      <c r="D113" s="147"/>
      <c r="E113" s="152"/>
      <c r="F113" s="152"/>
      <c r="G113" s="152"/>
      <c r="H113" s="152"/>
      <c r="I113" s="158"/>
      <c r="J113" s="154" t="s">
        <v>144</v>
      </c>
      <c r="K113" s="177"/>
      <c r="L113" s="153"/>
      <c r="M113" s="153"/>
      <c r="N113" s="153"/>
      <c r="O113" s="153"/>
      <c r="P113" s="153"/>
      <c r="Q113" s="190"/>
      <c r="R113" s="153"/>
      <c r="S113" s="153"/>
      <c r="T113" s="153"/>
      <c r="U113" s="153"/>
      <c r="V113" s="153"/>
      <c r="W113" s="153"/>
      <c r="X113" s="153"/>
      <c r="Y113" s="153"/>
      <c r="Z113" s="151"/>
    </row>
    <row r="114" spans="1:26" ht="20.100000000000001" customHeight="1" x14ac:dyDescent="0.15">
      <c r="A114" s="123">
        <f>IFERROR(IF(AND(TRIM($I114)&lt;&gt;"", NOT(OR(IFERROR(SEARCH(" ",$I114),0)&gt;0, IFERROR(SEARCH("　",$I114),0)&gt;0))),1001,0),3)</f>
        <v>0</v>
      </c>
      <c r="B114" s="123"/>
      <c r="C114" s="146"/>
      <c r="D114" s="147">
        <f>D112+1</f>
        <v>2</v>
      </c>
      <c r="E114" s="128" t="s">
        <v>156</v>
      </c>
      <c r="I114" s="24"/>
      <c r="J114" s="24"/>
      <c r="K114" s="24"/>
      <c r="L114" s="24"/>
      <c r="M114" s="24"/>
      <c r="N114" s="24"/>
      <c r="O114" s="24"/>
      <c r="P114" s="24"/>
      <c r="Q114" s="24"/>
      <c r="R114" s="24"/>
      <c r="S114" s="24"/>
      <c r="T114" s="24"/>
      <c r="U114" s="24"/>
      <c r="V114" s="24"/>
      <c r="W114" s="24"/>
      <c r="X114" s="24"/>
      <c r="Y114" s="24"/>
      <c r="Z114" s="151"/>
    </row>
    <row r="115" spans="1:26" ht="20.100000000000001" customHeight="1" x14ac:dyDescent="0.15">
      <c r="A115" s="123"/>
      <c r="B115" s="123"/>
      <c r="C115" s="146"/>
      <c r="D115" s="147"/>
      <c r="E115" s="152"/>
      <c r="F115" s="152"/>
      <c r="G115" s="152"/>
      <c r="H115" s="152"/>
      <c r="I115" s="158"/>
      <c r="J115" s="154" t="s">
        <v>126</v>
      </c>
      <c r="K115" s="154"/>
      <c r="L115" s="154"/>
      <c r="M115" s="154"/>
      <c r="N115" s="154"/>
      <c r="O115" s="154"/>
      <c r="P115" s="154"/>
      <c r="Q115" s="154"/>
      <c r="R115" s="154"/>
      <c r="S115" s="154"/>
      <c r="T115" s="154"/>
      <c r="U115" s="154"/>
      <c r="V115" s="154"/>
      <c r="W115" s="154"/>
      <c r="X115" s="154"/>
      <c r="Y115" s="154"/>
      <c r="Z115" s="151"/>
    </row>
    <row r="116" spans="1:26" ht="20.100000000000001" customHeight="1" x14ac:dyDescent="0.15">
      <c r="A116" s="123">
        <f>IFERROR(IF(AND(TRIM($I116)&lt;&gt;"", NOT(OR(IFERROR(SEARCH(" ",$I116),0)&gt;0, IFERROR(SEARCH("　",$I116),0)&gt;0))),1001,0),3)</f>
        <v>0</v>
      </c>
      <c r="B116" s="123"/>
      <c r="C116" s="146"/>
      <c r="D116" s="147">
        <f>D114+1</f>
        <v>3</v>
      </c>
      <c r="E116" s="128" t="s">
        <v>157</v>
      </c>
      <c r="I116" s="24"/>
      <c r="J116" s="24"/>
      <c r="K116" s="24"/>
      <c r="L116" s="24"/>
      <c r="M116" s="24"/>
      <c r="N116" s="24"/>
      <c r="O116" s="24"/>
      <c r="P116" s="24"/>
      <c r="Q116" s="24"/>
      <c r="R116" s="24"/>
      <c r="S116" s="24"/>
      <c r="T116" s="24"/>
      <c r="U116" s="24"/>
      <c r="V116" s="24"/>
      <c r="W116" s="24"/>
      <c r="X116" s="24"/>
      <c r="Y116" s="24"/>
      <c r="Z116" s="151"/>
    </row>
    <row r="117" spans="1:26" ht="20.100000000000001" customHeight="1" x14ac:dyDescent="0.15">
      <c r="A117" s="123"/>
      <c r="B117" s="123"/>
      <c r="C117" s="146"/>
      <c r="D117" s="152"/>
      <c r="E117" s="152"/>
      <c r="F117" s="152"/>
      <c r="G117" s="152"/>
      <c r="H117" s="152"/>
      <c r="I117" s="158"/>
      <c r="J117" s="154" t="s">
        <v>128</v>
      </c>
      <c r="K117" s="154"/>
      <c r="L117" s="154"/>
      <c r="M117" s="154"/>
      <c r="N117" s="154"/>
      <c r="O117" s="154"/>
      <c r="P117" s="154"/>
      <c r="Q117" s="154"/>
      <c r="R117" s="154"/>
      <c r="S117" s="154"/>
      <c r="T117" s="154"/>
      <c r="U117" s="154"/>
      <c r="V117" s="154"/>
      <c r="W117" s="154"/>
      <c r="X117" s="154"/>
      <c r="Y117" s="154"/>
      <c r="Z117" s="151"/>
    </row>
    <row r="118" spans="1:26" ht="20.100000000000001" customHeight="1" x14ac:dyDescent="0.15">
      <c r="A118" s="123"/>
      <c r="B118" s="123"/>
      <c r="C118" s="146"/>
      <c r="D118" s="147">
        <f>D116+1</f>
        <v>4</v>
      </c>
      <c r="E118" s="128" t="s">
        <v>121</v>
      </c>
      <c r="I118" s="25"/>
      <c r="J118" s="26"/>
      <c r="K118" s="26"/>
      <c r="L118" s="26"/>
      <c r="M118" s="26"/>
      <c r="N118" s="152"/>
      <c r="O118" s="152"/>
      <c r="P118" s="152"/>
      <c r="Q118" s="152"/>
      <c r="R118" s="152"/>
      <c r="S118" s="152"/>
      <c r="T118" s="152"/>
      <c r="U118" s="152"/>
      <c r="V118" s="152"/>
      <c r="W118" s="152"/>
      <c r="X118" s="152"/>
      <c r="Y118" s="152"/>
      <c r="Z118" s="151"/>
    </row>
    <row r="119" spans="1:26" ht="20.100000000000001" customHeight="1" x14ac:dyDescent="0.15">
      <c r="A119" s="123"/>
      <c r="B119" s="123"/>
      <c r="C119" s="146"/>
      <c r="D119" s="147"/>
      <c r="E119" s="152"/>
      <c r="F119" s="152"/>
      <c r="G119" s="152"/>
      <c r="H119" s="152"/>
      <c r="I119" s="149"/>
      <c r="J119" s="154" t="s">
        <v>220</v>
      </c>
      <c r="K119" s="153"/>
      <c r="L119" s="153"/>
      <c r="M119" s="153"/>
      <c r="N119" s="153"/>
      <c r="O119" s="153"/>
      <c r="P119" s="153"/>
      <c r="Q119" s="153"/>
      <c r="R119" s="153"/>
      <c r="S119" s="153"/>
      <c r="T119" s="153"/>
      <c r="U119" s="153"/>
      <c r="V119" s="153"/>
      <c r="W119" s="153"/>
      <c r="X119" s="153"/>
      <c r="Y119" s="153"/>
      <c r="Z119" s="151"/>
    </row>
    <row r="120" spans="1:26" ht="20.100000000000001" customHeight="1" x14ac:dyDescent="0.15">
      <c r="A120" s="123">
        <f>IFERROR(IF(AND(TRIM($I120)&lt;&gt;"", AND(OR(ISERROR(FIND("@"&amp;LEFT($I120,3)&amp;"@", 都道府県3))=FALSE, ISERROR(FIND("@"&amp;LEFT($I120,4)&amp;"@",都道府県4))=FALSE))=FALSE),1001,0),3)</f>
        <v>0</v>
      </c>
      <c r="B120" s="123"/>
      <c r="C120" s="146"/>
      <c r="D120" s="147">
        <f>D118+1</f>
        <v>5</v>
      </c>
      <c r="E120" s="128" t="s">
        <v>122</v>
      </c>
      <c r="I120" s="28"/>
      <c r="J120" s="28"/>
      <c r="K120" s="28"/>
      <c r="L120" s="28"/>
      <c r="M120" s="28"/>
      <c r="N120" s="28"/>
      <c r="O120" s="28"/>
      <c r="P120" s="28"/>
      <c r="Q120" s="29"/>
      <c r="R120" s="28"/>
      <c r="S120" s="28"/>
      <c r="T120" s="28"/>
      <c r="U120" s="28"/>
      <c r="V120" s="28"/>
      <c r="W120" s="28"/>
      <c r="X120" s="28"/>
      <c r="Y120" s="28"/>
      <c r="Z120" s="151"/>
    </row>
    <row r="121" spans="1:26" ht="20.100000000000001" customHeight="1" x14ac:dyDescent="0.15">
      <c r="A121" s="123"/>
      <c r="B121" s="123"/>
      <c r="C121" s="146"/>
      <c r="D121" s="147"/>
      <c r="E121" s="152"/>
      <c r="F121" s="152"/>
      <c r="G121" s="152"/>
      <c r="H121" s="152"/>
      <c r="I121" s="149"/>
      <c r="J121" s="154" t="s">
        <v>158</v>
      </c>
      <c r="K121" s="153"/>
      <c r="L121" s="153"/>
      <c r="M121" s="153"/>
      <c r="N121" s="153"/>
      <c r="O121" s="153"/>
      <c r="P121" s="153"/>
      <c r="Q121" s="153"/>
      <c r="R121" s="153"/>
      <c r="S121" s="153"/>
      <c r="T121" s="153"/>
      <c r="U121" s="153"/>
      <c r="V121" s="153"/>
      <c r="W121" s="153"/>
      <c r="X121" s="153"/>
      <c r="Y121" s="153"/>
      <c r="Z121" s="151"/>
    </row>
    <row r="122" spans="1:26" ht="20.100000000000001" customHeight="1" x14ac:dyDescent="0.15">
      <c r="A122" s="123">
        <f>IFERROR(IF(AND(TRIM($I122)&lt;&gt;"", NOT(AND(ISNUMBER(VALUE(SUBSTITUTE($I122,"-",""))), IFERROR(SEARCH("-",$I122),0)&gt;0))),1001,0),3)</f>
        <v>0</v>
      </c>
      <c r="B122" s="123"/>
      <c r="C122" s="146"/>
      <c r="D122" s="147">
        <f>D120+1</f>
        <v>6</v>
      </c>
      <c r="E122" s="128" t="s">
        <v>129</v>
      </c>
      <c r="I122" s="24"/>
      <c r="J122" s="24"/>
      <c r="K122" s="24"/>
      <c r="L122" s="24"/>
      <c r="M122" s="24"/>
      <c r="O122" s="159" t="s">
        <v>130</v>
      </c>
      <c r="P122" s="1"/>
      <c r="Q122" s="128" t="s">
        <v>131</v>
      </c>
      <c r="Y122" s="153"/>
      <c r="Z122" s="151"/>
    </row>
    <row r="123" spans="1:26" ht="20.100000000000001" customHeight="1" x14ac:dyDescent="0.15">
      <c r="A123" s="123"/>
      <c r="B123" s="123"/>
      <c r="C123" s="155"/>
      <c r="D123" s="152"/>
      <c r="E123" s="152"/>
      <c r="F123" s="152"/>
      <c r="G123" s="152"/>
      <c r="H123" s="152"/>
      <c r="I123" s="149"/>
      <c r="J123" s="154" t="s">
        <v>159</v>
      </c>
      <c r="K123" s="153"/>
      <c r="L123" s="153"/>
      <c r="M123" s="153"/>
      <c r="N123" s="153"/>
      <c r="O123" s="153"/>
      <c r="P123" s="153"/>
      <c r="Q123" s="153"/>
      <c r="R123" s="153"/>
      <c r="S123" s="153"/>
      <c r="T123" s="153"/>
      <c r="U123" s="153"/>
      <c r="V123" s="153"/>
      <c r="W123" s="153"/>
      <c r="X123" s="153"/>
      <c r="Y123" s="153"/>
      <c r="Z123" s="151"/>
    </row>
    <row r="124" spans="1:26" ht="20.100000000000001" customHeight="1" x14ac:dyDescent="0.15">
      <c r="A124" s="123">
        <f>IFERROR(IF(AND(TRIM($I124)&lt;&gt;"", NOT(AND(ISNUMBER(VALUE(SUBSTITUTE($I124,"-",""))), IFERROR(SEARCH("-",$I124),0)&gt;0))),1001,0),3)</f>
        <v>0</v>
      </c>
      <c r="B124" s="123"/>
      <c r="C124" s="146"/>
      <c r="D124" s="147">
        <f>D122+1</f>
        <v>7</v>
      </c>
      <c r="E124" s="128" t="s">
        <v>133</v>
      </c>
      <c r="I124" s="24"/>
      <c r="J124" s="24"/>
      <c r="K124" s="24"/>
      <c r="L124" s="24"/>
      <c r="M124" s="24"/>
      <c r="N124" s="153"/>
      <c r="O124" s="153"/>
      <c r="P124" s="153"/>
      <c r="Q124" s="153"/>
      <c r="R124" s="153"/>
      <c r="S124" s="153"/>
      <c r="T124" s="153"/>
      <c r="U124" s="153"/>
      <c r="V124" s="153"/>
      <c r="W124" s="153"/>
      <c r="X124" s="153"/>
      <c r="Y124" s="153"/>
      <c r="Z124" s="151"/>
    </row>
    <row r="125" spans="1:26" ht="20.100000000000001" customHeight="1" x14ac:dyDescent="0.15">
      <c r="A125" s="123"/>
      <c r="B125" s="123"/>
      <c r="C125" s="155"/>
      <c r="D125" s="152"/>
      <c r="E125" s="152"/>
      <c r="F125" s="152"/>
      <c r="G125" s="152"/>
      <c r="H125" s="152"/>
      <c r="I125" s="149"/>
      <c r="J125" s="154" t="s">
        <v>159</v>
      </c>
      <c r="K125" s="153"/>
      <c r="L125" s="153"/>
      <c r="M125" s="153"/>
      <c r="N125" s="153"/>
      <c r="O125" s="153"/>
      <c r="P125" s="153"/>
      <c r="Q125" s="153"/>
      <c r="R125" s="153"/>
      <c r="S125" s="153"/>
      <c r="T125" s="153"/>
      <c r="U125" s="153"/>
      <c r="V125" s="153"/>
      <c r="W125" s="153"/>
      <c r="X125" s="153"/>
      <c r="Y125" s="153"/>
      <c r="Z125" s="151"/>
    </row>
    <row r="126" spans="1:26" ht="20.100000000000001" customHeight="1" x14ac:dyDescent="0.15">
      <c r="A126" s="123">
        <f>IFERROR(IF(AND(TRIM($I126)&lt;&gt;"", NOT(IFERROR(SEARCH("@",$I126),0)&gt;0)),1001,0),3)</f>
        <v>0</v>
      </c>
      <c r="B126" s="123"/>
      <c r="C126" s="146"/>
      <c r="D126" s="147">
        <f>D124+1</f>
        <v>8</v>
      </c>
      <c r="E126" s="128" t="s">
        <v>134</v>
      </c>
      <c r="I126" s="24"/>
      <c r="J126" s="24"/>
      <c r="K126" s="24"/>
      <c r="L126" s="24"/>
      <c r="M126" s="24"/>
      <c r="N126" s="24"/>
      <c r="O126" s="24"/>
      <c r="P126" s="24"/>
      <c r="Q126" s="27"/>
      <c r="R126" s="24"/>
      <c r="S126" s="24"/>
      <c r="T126" s="24"/>
      <c r="U126" s="24"/>
      <c r="V126" s="24"/>
      <c r="W126" s="24"/>
      <c r="X126" s="24"/>
      <c r="Y126" s="24"/>
      <c r="Z126" s="151"/>
    </row>
    <row r="127" spans="1:26" ht="20.100000000000001" customHeight="1" x14ac:dyDescent="0.15">
      <c r="A127" s="123"/>
      <c r="B127" s="123"/>
      <c r="C127" s="155"/>
      <c r="D127" s="152"/>
      <c r="E127" s="152"/>
      <c r="F127" s="152"/>
      <c r="G127" s="152"/>
      <c r="H127" s="152"/>
      <c r="I127" s="149"/>
      <c r="J127" s="160" t="s">
        <v>218</v>
      </c>
      <c r="K127" s="177"/>
      <c r="L127" s="153"/>
      <c r="M127" s="153"/>
      <c r="N127" s="153"/>
      <c r="O127" s="153"/>
      <c r="P127" s="153"/>
      <c r="Q127" s="178"/>
      <c r="R127" s="153"/>
      <c r="S127" s="153"/>
      <c r="T127" s="153"/>
      <c r="U127" s="153"/>
      <c r="V127" s="153"/>
      <c r="W127" s="153"/>
      <c r="X127" s="153"/>
      <c r="Y127" s="153"/>
      <c r="Z127" s="151"/>
    </row>
    <row r="128" spans="1:26" ht="20.100000000000001" customHeight="1" x14ac:dyDescent="0.15">
      <c r="A128" s="123"/>
      <c r="B128" s="123"/>
      <c r="C128" s="166"/>
      <c r="D128" s="167"/>
      <c r="E128" s="167"/>
      <c r="F128" s="167"/>
      <c r="G128" s="167"/>
      <c r="H128" s="167"/>
      <c r="I128" s="169"/>
      <c r="J128" s="168"/>
      <c r="K128" s="169"/>
      <c r="L128" s="168"/>
      <c r="M128" s="168"/>
      <c r="N128" s="168"/>
      <c r="O128" s="168"/>
      <c r="P128" s="168"/>
      <c r="Q128" s="191"/>
      <c r="R128" s="168"/>
      <c r="S128" s="168"/>
      <c r="T128" s="168"/>
      <c r="U128" s="168"/>
      <c r="V128" s="168"/>
      <c r="W128" s="168"/>
      <c r="X128" s="168"/>
      <c r="Y128" s="168"/>
      <c r="Z128" s="170"/>
    </row>
    <row r="129" spans="1:26" ht="20.100000000000001" customHeight="1" x14ac:dyDescent="0.15">
      <c r="A129" s="123"/>
      <c r="B129" s="123"/>
      <c r="C129" s="152"/>
      <c r="D129" s="152"/>
      <c r="E129" s="152"/>
      <c r="F129" s="152"/>
      <c r="G129" s="152"/>
      <c r="H129" s="152"/>
      <c r="I129" s="172"/>
      <c r="J129" s="172"/>
      <c r="K129" s="172"/>
      <c r="L129" s="172"/>
      <c r="M129" s="172"/>
      <c r="N129" s="172"/>
      <c r="O129" s="172"/>
      <c r="P129" s="172"/>
      <c r="Q129" s="192"/>
      <c r="R129" s="172"/>
      <c r="S129" s="172"/>
      <c r="T129" s="172"/>
      <c r="U129" s="172"/>
      <c r="V129" s="172"/>
      <c r="W129" s="172"/>
      <c r="X129" s="172"/>
      <c r="Y129" s="172"/>
      <c r="Z129" s="152"/>
    </row>
    <row r="130" spans="1:26" ht="15.75" hidden="1" customHeight="1" x14ac:dyDescent="0.15">
      <c r="A130" s="123"/>
      <c r="B130" s="123"/>
      <c r="C130" s="152"/>
      <c r="D130" s="152"/>
      <c r="E130" s="152"/>
      <c r="F130" s="152"/>
      <c r="G130" s="152"/>
      <c r="H130" s="152"/>
      <c r="I130" s="172"/>
      <c r="J130" s="172"/>
      <c r="K130" s="172"/>
      <c r="L130" s="172"/>
      <c r="M130" s="172"/>
      <c r="N130" s="172"/>
      <c r="O130" s="172"/>
      <c r="P130" s="172"/>
      <c r="Q130" s="192"/>
      <c r="R130" s="172"/>
      <c r="S130" s="172"/>
      <c r="T130" s="172"/>
      <c r="U130" s="172"/>
      <c r="V130" s="172"/>
      <c r="W130" s="172"/>
      <c r="X130" s="172"/>
      <c r="Y130" s="172"/>
      <c r="Z130" s="152"/>
    </row>
    <row r="131" spans="1:26" ht="15.75" hidden="1" customHeight="1" x14ac:dyDescent="0.15">
      <c r="A131" s="123"/>
      <c r="B131" s="123"/>
      <c r="C131" s="152"/>
      <c r="D131" s="152"/>
      <c r="E131" s="152"/>
      <c r="F131" s="152"/>
      <c r="G131" s="152"/>
      <c r="H131" s="152"/>
      <c r="I131" s="172"/>
      <c r="J131" s="172"/>
      <c r="K131" s="172"/>
      <c r="L131" s="172"/>
      <c r="M131" s="172"/>
      <c r="N131" s="172"/>
      <c r="O131" s="172"/>
      <c r="P131" s="172"/>
      <c r="Q131" s="192"/>
      <c r="R131" s="172"/>
      <c r="S131" s="172"/>
      <c r="T131" s="172"/>
      <c r="U131" s="172"/>
      <c r="V131" s="172"/>
      <c r="W131" s="172"/>
      <c r="X131" s="172"/>
      <c r="Y131" s="172"/>
      <c r="Z131" s="152"/>
    </row>
    <row r="132" spans="1:26" ht="15.75" hidden="1" customHeight="1" x14ac:dyDescent="0.15">
      <c r="A132" s="123"/>
      <c r="B132" s="123"/>
      <c r="C132" s="152"/>
      <c r="D132" s="152"/>
      <c r="E132" s="152"/>
      <c r="F132" s="152"/>
      <c r="G132" s="152"/>
      <c r="H132" s="152"/>
      <c r="I132" s="172"/>
      <c r="J132" s="172"/>
      <c r="K132" s="172"/>
      <c r="L132" s="172"/>
      <c r="M132" s="172"/>
      <c r="N132" s="172"/>
      <c r="O132" s="172"/>
      <c r="P132" s="172"/>
      <c r="Q132" s="192"/>
      <c r="R132" s="172"/>
      <c r="S132" s="172"/>
      <c r="T132" s="172"/>
      <c r="U132" s="172"/>
      <c r="V132" s="172"/>
      <c r="W132" s="172"/>
      <c r="X132" s="172"/>
      <c r="Y132" s="172"/>
      <c r="Z132" s="152"/>
    </row>
    <row r="133" spans="1:26" ht="15.75" hidden="1" customHeight="1" x14ac:dyDescent="0.15">
      <c r="A133" s="123"/>
      <c r="B133" s="123"/>
      <c r="C133" s="152"/>
      <c r="D133" s="152"/>
      <c r="E133" s="152"/>
      <c r="F133" s="152"/>
      <c r="G133" s="152"/>
      <c r="H133" s="152"/>
      <c r="I133" s="172"/>
      <c r="J133" s="172"/>
      <c r="K133" s="172"/>
      <c r="L133" s="172"/>
      <c r="M133" s="172"/>
      <c r="N133" s="172"/>
      <c r="O133" s="172"/>
      <c r="P133" s="172"/>
      <c r="Q133" s="192"/>
      <c r="R133" s="172"/>
      <c r="S133" s="172"/>
      <c r="T133" s="172"/>
      <c r="U133" s="172"/>
      <c r="V133" s="172"/>
      <c r="W133" s="172"/>
      <c r="X133" s="172"/>
      <c r="Y133" s="172"/>
      <c r="Z133" s="152"/>
    </row>
    <row r="134" spans="1:26" ht="15.75" hidden="1" customHeight="1" x14ac:dyDescent="0.15">
      <c r="A134" s="123"/>
      <c r="B134" s="123"/>
      <c r="C134" s="152"/>
      <c r="D134" s="152"/>
      <c r="E134" s="152"/>
      <c r="F134" s="152"/>
      <c r="G134" s="152"/>
      <c r="H134" s="152"/>
      <c r="I134" s="172"/>
      <c r="J134" s="172"/>
      <c r="K134" s="172"/>
      <c r="L134" s="172"/>
      <c r="M134" s="172"/>
      <c r="N134" s="172"/>
      <c r="O134" s="172"/>
      <c r="P134" s="172"/>
      <c r="Q134" s="192"/>
      <c r="R134" s="172"/>
      <c r="S134" s="172"/>
      <c r="T134" s="172"/>
      <c r="U134" s="172"/>
      <c r="V134" s="172"/>
      <c r="W134" s="172"/>
      <c r="X134" s="172"/>
      <c r="Y134" s="172"/>
      <c r="Z134" s="152"/>
    </row>
    <row r="135" spans="1:26" ht="15.75" hidden="1" customHeight="1" x14ac:dyDescent="0.15">
      <c r="A135" s="123"/>
      <c r="B135" s="123"/>
      <c r="C135" s="152"/>
      <c r="D135" s="152"/>
      <c r="E135" s="152"/>
      <c r="F135" s="152"/>
      <c r="G135" s="152"/>
      <c r="H135" s="152"/>
      <c r="I135" s="172"/>
      <c r="J135" s="172"/>
      <c r="K135" s="172"/>
      <c r="L135" s="172"/>
      <c r="M135" s="172"/>
      <c r="N135" s="172"/>
      <c r="O135" s="172"/>
      <c r="P135" s="172"/>
      <c r="Q135" s="192"/>
      <c r="R135" s="172"/>
      <c r="S135" s="172"/>
      <c r="T135" s="172"/>
      <c r="U135" s="172"/>
      <c r="V135" s="172"/>
      <c r="W135" s="172"/>
      <c r="X135" s="172"/>
      <c r="Y135" s="172"/>
      <c r="Z135" s="152"/>
    </row>
    <row r="136" spans="1:26" ht="15.75" hidden="1" customHeight="1" x14ac:dyDescent="0.15">
      <c r="A136" s="123"/>
      <c r="B136" s="123"/>
      <c r="C136" s="152"/>
      <c r="D136" s="152"/>
      <c r="E136" s="152"/>
      <c r="F136" s="152"/>
      <c r="G136" s="152"/>
      <c r="H136" s="152"/>
      <c r="I136" s="172"/>
      <c r="J136" s="172"/>
      <c r="K136" s="172"/>
      <c r="L136" s="172"/>
      <c r="M136" s="172"/>
      <c r="N136" s="172"/>
      <c r="O136" s="172"/>
      <c r="P136" s="172"/>
      <c r="Q136" s="192"/>
      <c r="R136" s="172"/>
      <c r="S136" s="172"/>
      <c r="T136" s="172"/>
      <c r="U136" s="172"/>
      <c r="V136" s="172"/>
      <c r="W136" s="172"/>
      <c r="X136" s="172"/>
      <c r="Y136" s="172"/>
      <c r="Z136" s="152"/>
    </row>
    <row r="137" spans="1:26" ht="15.75" hidden="1" customHeight="1" x14ac:dyDescent="0.15">
      <c r="A137" s="123"/>
      <c r="B137" s="123"/>
      <c r="C137" s="152"/>
      <c r="D137" s="152"/>
      <c r="E137" s="152"/>
      <c r="F137" s="152"/>
      <c r="G137" s="152"/>
      <c r="H137" s="152"/>
      <c r="I137" s="172"/>
      <c r="J137" s="172"/>
      <c r="K137" s="172"/>
      <c r="L137" s="172"/>
      <c r="M137" s="172"/>
      <c r="N137" s="172"/>
      <c r="O137" s="172"/>
      <c r="P137" s="172"/>
      <c r="Q137" s="192"/>
      <c r="R137" s="172"/>
      <c r="S137" s="172"/>
      <c r="T137" s="172"/>
      <c r="U137" s="172"/>
      <c r="V137" s="172"/>
      <c r="W137" s="172"/>
      <c r="X137" s="172"/>
      <c r="Y137" s="172"/>
      <c r="Z137" s="152"/>
    </row>
    <row r="138" spans="1:26" ht="15.75" hidden="1" customHeight="1" x14ac:dyDescent="0.15">
      <c r="A138" s="123"/>
      <c r="B138" s="123"/>
      <c r="C138" s="152"/>
      <c r="D138" s="152"/>
      <c r="E138" s="152"/>
      <c r="F138" s="152"/>
      <c r="G138" s="152"/>
      <c r="H138" s="152"/>
      <c r="I138" s="172"/>
      <c r="J138" s="172"/>
      <c r="K138" s="172"/>
      <c r="L138" s="172"/>
      <c r="M138" s="172"/>
      <c r="N138" s="172"/>
      <c r="O138" s="172"/>
      <c r="P138" s="172"/>
      <c r="Q138" s="192"/>
      <c r="R138" s="172"/>
      <c r="S138" s="172"/>
      <c r="T138" s="172"/>
      <c r="U138" s="172"/>
      <c r="V138" s="172"/>
      <c r="W138" s="172"/>
      <c r="X138" s="172"/>
      <c r="Y138" s="172"/>
      <c r="Z138" s="152"/>
    </row>
    <row r="139" spans="1:26" ht="15.75" hidden="1" customHeight="1" x14ac:dyDescent="0.15">
      <c r="A139" s="123"/>
      <c r="B139" s="123"/>
      <c r="C139" s="152"/>
      <c r="D139" s="152"/>
      <c r="E139" s="152"/>
      <c r="F139" s="152"/>
      <c r="G139" s="152"/>
      <c r="H139" s="152"/>
      <c r="I139" s="172"/>
      <c r="J139" s="172"/>
      <c r="K139" s="172"/>
      <c r="L139" s="172"/>
      <c r="M139" s="172"/>
      <c r="N139" s="172"/>
      <c r="O139" s="172"/>
      <c r="P139" s="172"/>
      <c r="Q139" s="192"/>
      <c r="R139" s="172"/>
      <c r="S139" s="172"/>
      <c r="T139" s="172"/>
      <c r="U139" s="172"/>
      <c r="V139" s="172"/>
      <c r="W139" s="172"/>
      <c r="X139" s="172"/>
      <c r="Y139" s="172"/>
      <c r="Z139" s="152"/>
    </row>
    <row r="140" spans="1:26" ht="15.75" hidden="1" customHeight="1" x14ac:dyDescent="0.15">
      <c r="A140" s="123"/>
      <c r="B140" s="123"/>
      <c r="C140" s="152"/>
      <c r="D140" s="152"/>
      <c r="E140" s="152"/>
      <c r="F140" s="152"/>
      <c r="G140" s="152"/>
      <c r="H140" s="152"/>
      <c r="I140" s="172"/>
      <c r="J140" s="172"/>
      <c r="K140" s="172"/>
      <c r="L140" s="172"/>
      <c r="M140" s="172"/>
      <c r="N140" s="172"/>
      <c r="O140" s="172"/>
      <c r="P140" s="172"/>
      <c r="Q140" s="192"/>
      <c r="R140" s="172"/>
      <c r="S140" s="172"/>
      <c r="T140" s="172"/>
      <c r="U140" s="172"/>
      <c r="V140" s="172"/>
      <c r="W140" s="172"/>
      <c r="X140" s="172"/>
      <c r="Y140" s="172"/>
      <c r="Z140" s="152"/>
    </row>
    <row r="141" spans="1:26" ht="15.75" hidden="1" customHeight="1" x14ac:dyDescent="0.15">
      <c r="A141" s="123"/>
      <c r="B141" s="123"/>
      <c r="C141" s="152"/>
      <c r="D141" s="152"/>
      <c r="E141" s="152"/>
      <c r="F141" s="152"/>
      <c r="G141" s="152"/>
      <c r="H141" s="152"/>
      <c r="I141" s="172"/>
      <c r="J141" s="172"/>
      <c r="K141" s="172"/>
      <c r="L141" s="172"/>
      <c r="M141" s="172"/>
      <c r="N141" s="172"/>
      <c r="O141" s="172"/>
      <c r="P141" s="172"/>
      <c r="Q141" s="192"/>
      <c r="R141" s="172"/>
      <c r="S141" s="172"/>
      <c r="T141" s="172"/>
      <c r="U141" s="172"/>
      <c r="V141" s="172"/>
      <c r="W141" s="172"/>
      <c r="X141" s="172"/>
      <c r="Y141" s="172"/>
      <c r="Z141" s="152"/>
    </row>
    <row r="142" spans="1:26" ht="15.75" hidden="1" customHeight="1" x14ac:dyDescent="0.15">
      <c r="A142" s="123"/>
      <c r="B142" s="123"/>
      <c r="C142" s="152"/>
      <c r="D142" s="152"/>
      <c r="E142" s="152"/>
      <c r="F142" s="152"/>
      <c r="G142" s="152"/>
      <c r="H142" s="152"/>
      <c r="I142" s="172"/>
      <c r="J142" s="172"/>
      <c r="K142" s="172"/>
      <c r="L142" s="172"/>
      <c r="M142" s="172"/>
      <c r="N142" s="172"/>
      <c r="O142" s="172"/>
      <c r="P142" s="172"/>
      <c r="Q142" s="192"/>
      <c r="R142" s="172"/>
      <c r="S142" s="172"/>
      <c r="T142" s="172"/>
      <c r="U142" s="172"/>
      <c r="V142" s="172"/>
      <c r="W142" s="172"/>
      <c r="X142" s="172"/>
      <c r="Y142" s="172"/>
      <c r="Z142" s="152"/>
    </row>
    <row r="143" spans="1:26" ht="15.75" hidden="1" customHeight="1" x14ac:dyDescent="0.15">
      <c r="A143" s="123"/>
      <c r="B143" s="123"/>
      <c r="C143" s="152"/>
      <c r="D143" s="152"/>
      <c r="E143" s="152"/>
      <c r="F143" s="152"/>
      <c r="G143" s="152"/>
      <c r="H143" s="152"/>
      <c r="I143" s="172"/>
      <c r="J143" s="172"/>
      <c r="K143" s="172"/>
      <c r="L143" s="172"/>
      <c r="M143" s="172"/>
      <c r="N143" s="172"/>
      <c r="O143" s="172"/>
      <c r="P143" s="172"/>
      <c r="Q143" s="192"/>
      <c r="R143" s="172"/>
      <c r="S143" s="172"/>
      <c r="T143" s="172"/>
      <c r="U143" s="172"/>
      <c r="V143" s="172"/>
      <c r="W143" s="172"/>
      <c r="X143" s="172"/>
      <c r="Y143" s="172"/>
      <c r="Z143" s="152"/>
    </row>
    <row r="144" spans="1:26" ht="15.75" hidden="1" customHeight="1" x14ac:dyDescent="0.15">
      <c r="A144" s="123"/>
      <c r="B144" s="123"/>
      <c r="C144" s="152"/>
      <c r="D144" s="152"/>
      <c r="E144" s="152"/>
      <c r="F144" s="152"/>
      <c r="G144" s="152"/>
      <c r="H144" s="152"/>
      <c r="I144" s="172"/>
      <c r="J144" s="172"/>
      <c r="K144" s="172"/>
      <c r="L144" s="172"/>
      <c r="M144" s="172"/>
      <c r="N144" s="172"/>
      <c r="O144" s="172"/>
      <c r="P144" s="172"/>
      <c r="Q144" s="192"/>
      <c r="R144" s="172"/>
      <c r="S144" s="172"/>
      <c r="T144" s="172"/>
      <c r="U144" s="172"/>
      <c r="V144" s="172"/>
      <c r="W144" s="172"/>
      <c r="X144" s="172"/>
      <c r="Y144" s="172"/>
      <c r="Z144" s="152"/>
    </row>
    <row r="145" spans="1:26" ht="15.75" hidden="1" customHeight="1" x14ac:dyDescent="0.15">
      <c r="A145" s="123"/>
      <c r="B145" s="123"/>
      <c r="C145" s="152"/>
      <c r="D145" s="152"/>
      <c r="E145" s="152"/>
      <c r="F145" s="152"/>
      <c r="G145" s="152"/>
      <c r="H145" s="152"/>
      <c r="I145" s="172"/>
      <c r="J145" s="172"/>
      <c r="K145" s="172"/>
      <c r="L145" s="172"/>
      <c r="M145" s="172"/>
      <c r="N145" s="172"/>
      <c r="O145" s="172"/>
      <c r="P145" s="172"/>
      <c r="Q145" s="192"/>
      <c r="R145" s="172"/>
      <c r="S145" s="172"/>
      <c r="T145" s="172"/>
      <c r="U145" s="172"/>
      <c r="V145" s="172"/>
      <c r="W145" s="172"/>
      <c r="X145" s="172"/>
      <c r="Y145" s="172"/>
      <c r="Z145" s="152"/>
    </row>
    <row r="146" spans="1:26" ht="15.75" hidden="1" customHeight="1" x14ac:dyDescent="0.15">
      <c r="A146" s="123"/>
      <c r="B146" s="123"/>
      <c r="C146" s="152"/>
      <c r="D146" s="152"/>
      <c r="E146" s="152"/>
      <c r="F146" s="152"/>
      <c r="G146" s="152"/>
      <c r="H146" s="152"/>
      <c r="I146" s="172"/>
      <c r="J146" s="172"/>
      <c r="K146" s="172"/>
      <c r="L146" s="172"/>
      <c r="M146" s="172"/>
      <c r="N146" s="172"/>
      <c r="O146" s="172"/>
      <c r="P146" s="172"/>
      <c r="Q146" s="192"/>
      <c r="R146" s="172"/>
      <c r="S146" s="172"/>
      <c r="T146" s="172"/>
      <c r="U146" s="172"/>
      <c r="V146" s="172"/>
      <c r="W146" s="172"/>
      <c r="X146" s="172"/>
      <c r="Y146" s="172"/>
      <c r="Z146" s="152"/>
    </row>
    <row r="147" spans="1:26" ht="15.75" hidden="1" customHeight="1" x14ac:dyDescent="0.15">
      <c r="A147" s="123"/>
      <c r="B147" s="123"/>
      <c r="C147" s="152"/>
      <c r="D147" s="152"/>
      <c r="E147" s="152"/>
      <c r="F147" s="152"/>
      <c r="G147" s="152"/>
      <c r="H147" s="152"/>
      <c r="I147" s="172"/>
      <c r="J147" s="172"/>
      <c r="K147" s="172"/>
      <c r="L147" s="172"/>
      <c r="M147" s="172"/>
      <c r="N147" s="172"/>
      <c r="O147" s="172"/>
      <c r="P147" s="172"/>
      <c r="Q147" s="192"/>
      <c r="R147" s="172"/>
      <c r="S147" s="172"/>
      <c r="T147" s="172"/>
      <c r="U147" s="172"/>
      <c r="V147" s="172"/>
      <c r="W147" s="172"/>
      <c r="X147" s="172"/>
      <c r="Y147" s="172"/>
      <c r="Z147" s="152"/>
    </row>
    <row r="148" spans="1:26" ht="15.75" hidden="1" customHeight="1" x14ac:dyDescent="0.15">
      <c r="A148" s="123"/>
      <c r="B148" s="123"/>
      <c r="C148" s="152"/>
      <c r="D148" s="152"/>
      <c r="E148" s="152"/>
      <c r="F148" s="152"/>
      <c r="G148" s="152"/>
      <c r="H148" s="152"/>
      <c r="I148" s="172"/>
      <c r="J148" s="172"/>
      <c r="K148" s="172"/>
      <c r="L148" s="172"/>
      <c r="M148" s="172"/>
      <c r="N148" s="172"/>
      <c r="O148" s="172"/>
      <c r="P148" s="172"/>
      <c r="Q148" s="192"/>
      <c r="R148" s="172"/>
      <c r="S148" s="172"/>
      <c r="T148" s="172"/>
      <c r="U148" s="172"/>
      <c r="V148" s="172"/>
      <c r="W148" s="172"/>
      <c r="X148" s="172"/>
      <c r="Y148" s="172"/>
      <c r="Z148" s="152"/>
    </row>
    <row r="149" spans="1:26" ht="20.100000000000001" customHeight="1" x14ac:dyDescent="0.15">
      <c r="A149" s="123"/>
      <c r="B149" s="123"/>
      <c r="C149" s="152"/>
      <c r="D149" s="152"/>
      <c r="E149" s="152"/>
      <c r="F149" s="152"/>
      <c r="G149" s="152"/>
      <c r="H149" s="152"/>
      <c r="I149" s="172"/>
      <c r="J149" s="152"/>
      <c r="K149" s="152"/>
      <c r="L149" s="152"/>
      <c r="M149" s="152"/>
      <c r="N149" s="152"/>
      <c r="O149" s="152"/>
      <c r="P149" s="152"/>
      <c r="Q149" s="193"/>
      <c r="R149" s="152"/>
      <c r="S149" s="152"/>
      <c r="T149" s="152"/>
      <c r="U149" s="152"/>
      <c r="V149" s="152"/>
      <c r="W149" s="152"/>
      <c r="X149" s="152"/>
      <c r="Y149" s="152"/>
      <c r="Z149" s="152"/>
    </row>
    <row r="150" spans="1:26" ht="20.100000000000001" customHeight="1" x14ac:dyDescent="0.15">
      <c r="A150" s="123"/>
      <c r="B150" s="123"/>
      <c r="C150" s="139" t="s">
        <v>145</v>
      </c>
      <c r="D150" s="140"/>
      <c r="E150" s="140"/>
      <c r="F150" s="140"/>
      <c r="G150" s="140"/>
      <c r="H150" s="141"/>
      <c r="I150" s="173"/>
      <c r="K150" s="173"/>
    </row>
    <row r="151" spans="1:26" ht="20.100000000000001" customHeight="1" x14ac:dyDescent="0.15">
      <c r="A151" s="123"/>
      <c r="B151" s="123"/>
      <c r="C151" s="142"/>
      <c r="D151" s="143"/>
      <c r="E151" s="143"/>
      <c r="F151" s="143"/>
      <c r="G151" s="143"/>
      <c r="H151" s="143"/>
      <c r="I151" s="144"/>
      <c r="J151" s="144"/>
      <c r="K151" s="144"/>
      <c r="L151" s="144"/>
      <c r="M151" s="144"/>
      <c r="N151" s="144"/>
      <c r="O151" s="144"/>
      <c r="P151" s="144"/>
      <c r="Q151" s="144"/>
      <c r="R151" s="144"/>
      <c r="S151" s="144"/>
      <c r="T151" s="144"/>
      <c r="U151" s="144"/>
      <c r="V151" s="144"/>
      <c r="W151" s="144"/>
      <c r="X151" s="144"/>
      <c r="Y151" s="144"/>
      <c r="Z151" s="145"/>
    </row>
    <row r="152" spans="1:26" ht="20.100000000000001" customHeight="1" x14ac:dyDescent="0.15">
      <c r="A152" s="123"/>
      <c r="B152" s="123"/>
      <c r="C152" s="142"/>
      <c r="D152" s="194" t="s">
        <v>146</v>
      </c>
      <c r="E152" s="174"/>
      <c r="F152" s="174"/>
      <c r="G152" s="174"/>
      <c r="H152" s="174"/>
      <c r="I152" s="174"/>
      <c r="J152" s="174"/>
      <c r="K152" s="174"/>
      <c r="L152" s="174"/>
      <c r="M152" s="174"/>
      <c r="N152" s="174"/>
      <c r="O152" s="174"/>
      <c r="P152" s="174"/>
      <c r="Q152" s="174"/>
      <c r="R152" s="174"/>
      <c r="S152" s="174"/>
      <c r="T152" s="174"/>
      <c r="U152" s="174"/>
      <c r="V152" s="174"/>
      <c r="W152" s="174"/>
      <c r="X152" s="153"/>
      <c r="Y152" s="152"/>
      <c r="Z152" s="151"/>
    </row>
    <row r="153" spans="1:26" ht="20.100000000000001" customHeight="1" x14ac:dyDescent="0.15">
      <c r="A153" s="123">
        <f>IFERROR(IF(AND($I153&lt;&gt;"しない", $I153&lt;&gt;"する"),1001,0),3)</f>
        <v>0</v>
      </c>
      <c r="B153" s="123"/>
      <c r="C153" s="146"/>
      <c r="D153" s="147">
        <v>1</v>
      </c>
      <c r="E153" s="152" t="s">
        <v>147</v>
      </c>
      <c r="F153" s="152"/>
      <c r="G153" s="152"/>
      <c r="H153" s="152"/>
      <c r="I153" s="24" t="s">
        <v>148</v>
      </c>
      <c r="J153" s="30"/>
      <c r="K153" s="30"/>
      <c r="L153" s="30"/>
      <c r="M153" s="30"/>
      <c r="N153" s="152"/>
      <c r="O153" s="152"/>
      <c r="P153" s="152"/>
      <c r="Q153" s="152"/>
      <c r="R153" s="152"/>
      <c r="S153" s="152"/>
      <c r="T153" s="152"/>
      <c r="U153" s="152"/>
      <c r="Z153" s="195"/>
    </row>
    <row r="154" spans="1:26" ht="20.100000000000001" customHeight="1" x14ac:dyDescent="0.15">
      <c r="A154" s="123"/>
      <c r="B154" s="123"/>
      <c r="C154" s="155"/>
      <c r="D154" s="152"/>
      <c r="E154" s="152"/>
      <c r="F154" s="152"/>
      <c r="G154" s="152"/>
      <c r="H154" s="152"/>
      <c r="I154" s="196"/>
      <c r="J154" s="154" t="s">
        <v>47</v>
      </c>
      <c r="K154" s="154"/>
      <c r="L154" s="154"/>
      <c r="M154" s="154"/>
      <c r="N154" s="154"/>
      <c r="O154" s="154"/>
      <c r="P154" s="154"/>
      <c r="Q154" s="154"/>
      <c r="R154" s="154"/>
      <c r="S154" s="154"/>
      <c r="T154" s="154"/>
      <c r="U154" s="152"/>
      <c r="Z154" s="195"/>
    </row>
    <row r="155" spans="1:26" ht="20.100000000000001" customHeight="1" x14ac:dyDescent="0.15">
      <c r="A155" s="123">
        <f>IFERROR(IF(AND($I153="する",OR(TRIM($I155)="", NOT(OR(IFERROR(SEARCH(" ",$I155),0)&gt;0, IFERROR(SEARCH("　",$I155),0)&gt;0)))),1001,0),3)</f>
        <v>0</v>
      </c>
      <c r="B155" s="123"/>
      <c r="C155" s="146"/>
      <c r="D155" s="147">
        <v>2</v>
      </c>
      <c r="E155" s="128" t="s">
        <v>156</v>
      </c>
      <c r="I155" s="24"/>
      <c r="J155" s="24"/>
      <c r="K155" s="24"/>
      <c r="L155" s="24"/>
      <c r="M155" s="24"/>
      <c r="N155" s="24"/>
      <c r="O155" s="24"/>
      <c r="P155" s="24"/>
      <c r="Q155" s="24"/>
      <c r="R155" s="24"/>
      <c r="S155" s="24"/>
      <c r="T155" s="24"/>
      <c r="U155" s="24"/>
      <c r="V155" s="24"/>
      <c r="W155" s="24"/>
      <c r="X155" s="24"/>
      <c r="Y155" s="24"/>
      <c r="Z155" s="151"/>
    </row>
    <row r="156" spans="1:26" ht="20.100000000000001" customHeight="1" x14ac:dyDescent="0.15">
      <c r="A156" s="123"/>
      <c r="B156" s="123"/>
      <c r="C156" s="146"/>
      <c r="D156" s="147"/>
      <c r="E156" s="152"/>
      <c r="F156" s="152"/>
      <c r="G156" s="152"/>
      <c r="H156" s="152"/>
      <c r="I156" s="158"/>
      <c r="J156" s="154" t="s">
        <v>126</v>
      </c>
      <c r="K156" s="154"/>
      <c r="L156" s="154"/>
      <c r="M156" s="154"/>
      <c r="N156" s="154"/>
      <c r="O156" s="154"/>
      <c r="P156" s="154"/>
      <c r="Q156" s="154"/>
      <c r="R156" s="154"/>
      <c r="S156" s="154"/>
      <c r="T156" s="154"/>
      <c r="U156" s="154"/>
      <c r="V156" s="154"/>
      <c r="W156" s="154"/>
      <c r="X156" s="154"/>
      <c r="Y156" s="154"/>
      <c r="Z156" s="151"/>
    </row>
    <row r="157" spans="1:26" ht="20.100000000000001" customHeight="1" x14ac:dyDescent="0.15">
      <c r="A157" s="123">
        <f>IFERROR(IF(AND($I153="する",OR(TRIM($I157)="", NOT(OR(IFERROR(SEARCH(" ",$I157),0)&gt;0, IFERROR(SEARCH("　",$I157),0)&gt;0)))),1001,0),3)</f>
        <v>0</v>
      </c>
      <c r="B157" s="123"/>
      <c r="C157" s="146"/>
      <c r="D157" s="147">
        <v>3</v>
      </c>
      <c r="E157" s="128" t="s">
        <v>157</v>
      </c>
      <c r="I157" s="24"/>
      <c r="J157" s="24"/>
      <c r="K157" s="24"/>
      <c r="L157" s="24"/>
      <c r="M157" s="24"/>
      <c r="N157" s="24"/>
      <c r="O157" s="24"/>
      <c r="P157" s="24"/>
      <c r="Q157" s="24"/>
      <c r="R157" s="24"/>
      <c r="S157" s="24"/>
      <c r="T157" s="24"/>
      <c r="U157" s="24"/>
      <c r="V157" s="24"/>
      <c r="W157" s="24"/>
      <c r="X157" s="24"/>
      <c r="Y157" s="24"/>
      <c r="Z157" s="151"/>
    </row>
    <row r="158" spans="1:26" ht="20.100000000000001" customHeight="1" x14ac:dyDescent="0.15">
      <c r="A158" s="123"/>
      <c r="B158" s="123"/>
      <c r="C158" s="155"/>
      <c r="D158" s="152"/>
      <c r="E158" s="152"/>
      <c r="F158" s="152"/>
      <c r="G158" s="152"/>
      <c r="H158" s="152"/>
      <c r="I158" s="158"/>
      <c r="J158" s="154" t="s">
        <v>128</v>
      </c>
      <c r="K158" s="154"/>
      <c r="L158" s="154"/>
      <c r="M158" s="154"/>
      <c r="N158" s="154"/>
      <c r="O158" s="154"/>
      <c r="P158" s="154"/>
      <c r="Q158" s="154"/>
      <c r="R158" s="154"/>
      <c r="S158" s="154"/>
      <c r="T158" s="154"/>
      <c r="U158" s="154"/>
      <c r="V158" s="154"/>
      <c r="W158" s="154"/>
      <c r="X158" s="154"/>
      <c r="Y158" s="154"/>
      <c r="Z158" s="151"/>
    </row>
    <row r="159" spans="1:26" ht="20.100000000000001" customHeight="1" x14ac:dyDescent="0.15">
      <c r="A159" s="123">
        <f>IFERROR(IF(AND($I153="する",OR(TRIM($I159)="", LEN($I159)&lt;&gt;8, NOT(ISNUMBER(VALUE($I159))), IFERROR(SEARCH("-", $I159),0)&gt;0)),1001,0),3)</f>
        <v>0</v>
      </c>
      <c r="B159" s="123"/>
      <c r="C159" s="146"/>
      <c r="D159" s="147">
        <v>4</v>
      </c>
      <c r="E159" s="128" t="s">
        <v>149</v>
      </c>
      <c r="I159" s="24"/>
      <c r="J159" s="24"/>
      <c r="K159" s="24"/>
      <c r="L159" s="24"/>
      <c r="M159" s="24"/>
      <c r="N159" s="152"/>
      <c r="O159" s="152"/>
      <c r="P159" s="152"/>
      <c r="Q159" s="152"/>
      <c r="R159" s="152"/>
      <c r="S159" s="152"/>
      <c r="T159" s="152"/>
      <c r="U159" s="152"/>
      <c r="V159" s="152"/>
      <c r="W159" s="152"/>
      <c r="X159" s="152"/>
      <c r="Y159" s="152"/>
      <c r="Z159" s="151"/>
    </row>
    <row r="160" spans="1:26" ht="20.100000000000001" customHeight="1" x14ac:dyDescent="0.15">
      <c r="A160" s="123"/>
      <c r="B160" s="123"/>
      <c r="C160" s="155"/>
      <c r="D160" s="152"/>
      <c r="E160" s="152"/>
      <c r="F160" s="152"/>
      <c r="G160" s="152"/>
      <c r="H160" s="152"/>
      <c r="I160" s="149"/>
      <c r="J160" s="154" t="s">
        <v>182</v>
      </c>
      <c r="K160" s="153"/>
      <c r="L160" s="153"/>
      <c r="M160" s="153"/>
      <c r="N160" s="153"/>
      <c r="O160" s="153"/>
      <c r="P160" s="153"/>
      <c r="Q160" s="153"/>
      <c r="R160" s="153"/>
      <c r="S160" s="153"/>
      <c r="T160" s="153"/>
      <c r="U160" s="153"/>
      <c r="V160" s="153"/>
      <c r="W160" s="153"/>
      <c r="X160" s="153"/>
      <c r="Y160" s="153"/>
      <c r="Z160" s="151"/>
    </row>
    <row r="161" spans="1:27" ht="20.100000000000001" customHeight="1" x14ac:dyDescent="0.15">
      <c r="A161" s="123">
        <f>IFERROR(IF(AND($I153="する",TRIM($I161)=""),1001,0),3)</f>
        <v>0</v>
      </c>
      <c r="B161" s="123"/>
      <c r="C161" s="146"/>
      <c r="D161" s="147">
        <v>5</v>
      </c>
      <c r="E161" s="128" t="s">
        <v>121</v>
      </c>
      <c r="I161" s="25"/>
      <c r="J161" s="26"/>
      <c r="K161" s="26"/>
      <c r="L161" s="26"/>
      <c r="M161" s="26"/>
      <c r="N161" s="152"/>
      <c r="O161" s="152"/>
      <c r="P161" s="152"/>
      <c r="Q161" s="152"/>
      <c r="R161" s="152"/>
      <c r="S161" s="152"/>
      <c r="T161" s="152"/>
      <c r="U161" s="152"/>
      <c r="V161" s="152"/>
      <c r="W161" s="152"/>
      <c r="X161" s="152"/>
      <c r="Y161" s="152"/>
      <c r="Z161" s="151"/>
    </row>
    <row r="162" spans="1:27" ht="20.100000000000001" customHeight="1" x14ac:dyDescent="0.15">
      <c r="A162" s="123"/>
      <c r="B162" s="123"/>
      <c r="C162" s="146"/>
      <c r="D162" s="147"/>
      <c r="E162" s="152"/>
      <c r="F162" s="152"/>
      <c r="G162" s="152"/>
      <c r="H162" s="152"/>
      <c r="I162" s="149"/>
      <c r="J162" s="154" t="s">
        <v>219</v>
      </c>
      <c r="K162" s="153"/>
      <c r="L162" s="153"/>
      <c r="M162" s="153"/>
      <c r="N162" s="153"/>
      <c r="O162" s="153"/>
      <c r="P162" s="153"/>
      <c r="Q162" s="153"/>
      <c r="R162" s="153"/>
      <c r="S162" s="153"/>
      <c r="T162" s="153"/>
      <c r="U162" s="153"/>
      <c r="V162" s="153"/>
      <c r="W162" s="153"/>
      <c r="X162" s="153"/>
      <c r="Y162" s="153"/>
      <c r="Z162" s="151"/>
    </row>
    <row r="163" spans="1:27" ht="20.100000000000001" customHeight="1" x14ac:dyDescent="0.15">
      <c r="A163" s="123">
        <f>IFERROR(IF(AND($I153="する",AND($I163&lt;&gt;"", OR(ISERROR(FIND("@"&amp;LEFT($I163,3)&amp;"@", 都道府県3))=FALSE, ISERROR(FIND("@"&amp;LEFT($I163,4)&amp;"@",都道府県4))=FALSE))=FALSE),1001,0),3)</f>
        <v>0</v>
      </c>
      <c r="B163" s="123"/>
      <c r="C163" s="146"/>
      <c r="D163" s="147">
        <v>6</v>
      </c>
      <c r="E163" s="128" t="s">
        <v>122</v>
      </c>
      <c r="I163" s="28"/>
      <c r="J163" s="28"/>
      <c r="K163" s="28"/>
      <c r="L163" s="28"/>
      <c r="M163" s="28"/>
      <c r="N163" s="28"/>
      <c r="O163" s="28"/>
      <c r="P163" s="28"/>
      <c r="Q163" s="29"/>
      <c r="R163" s="28"/>
      <c r="S163" s="28"/>
      <c r="T163" s="28"/>
      <c r="U163" s="28"/>
      <c r="V163" s="28"/>
      <c r="W163" s="28"/>
      <c r="X163" s="28"/>
      <c r="Y163" s="28"/>
      <c r="Z163" s="151"/>
    </row>
    <row r="164" spans="1:27" ht="20.100000000000001" customHeight="1" x14ac:dyDescent="0.15">
      <c r="A164" s="123"/>
      <c r="B164" s="123"/>
      <c r="C164" s="146"/>
      <c r="D164" s="147"/>
      <c r="E164" s="152"/>
      <c r="F164" s="152"/>
      <c r="G164" s="152"/>
      <c r="H164" s="152"/>
      <c r="I164" s="149"/>
      <c r="J164" s="154" t="s">
        <v>123</v>
      </c>
      <c r="K164" s="153"/>
      <c r="L164" s="153"/>
      <c r="M164" s="153"/>
      <c r="N164" s="153"/>
      <c r="O164" s="153"/>
      <c r="P164" s="153"/>
      <c r="Q164" s="153"/>
      <c r="R164" s="153"/>
      <c r="S164" s="153"/>
      <c r="T164" s="153"/>
      <c r="U164" s="153"/>
      <c r="V164" s="153"/>
      <c r="W164" s="153"/>
      <c r="X164" s="153"/>
      <c r="Y164" s="153"/>
      <c r="Z164" s="151"/>
    </row>
    <row r="165" spans="1:27" ht="20.100000000000001" customHeight="1" x14ac:dyDescent="0.15">
      <c r="A165" s="123">
        <f>IFERROR(IF(AND($I153="する",NOT(AND(TRIM($I165)&lt;&gt;"",ISNUMBER(VALUE(SUBSTITUTE($I165,"-",""))),IFERROR(SEARCH("-",$I165),0)&gt;0))),1001,0),3)</f>
        <v>0</v>
      </c>
      <c r="B165" s="123"/>
      <c r="C165" s="146"/>
      <c r="D165" s="147">
        <v>7</v>
      </c>
      <c r="E165" s="128" t="s">
        <v>129</v>
      </c>
      <c r="I165" s="24"/>
      <c r="J165" s="24"/>
      <c r="K165" s="24"/>
      <c r="L165" s="24"/>
      <c r="M165" s="24"/>
      <c r="Y165" s="153"/>
      <c r="Z165" s="151"/>
    </row>
    <row r="166" spans="1:27" ht="20.100000000000001" customHeight="1" x14ac:dyDescent="0.15">
      <c r="A166" s="123"/>
      <c r="B166" s="123"/>
      <c r="C166" s="155"/>
      <c r="D166" s="152"/>
      <c r="E166" s="152"/>
      <c r="F166" s="152"/>
      <c r="G166" s="152"/>
      <c r="H166" s="152"/>
      <c r="I166" s="149"/>
      <c r="J166" s="154" t="s">
        <v>132</v>
      </c>
      <c r="K166" s="153"/>
      <c r="L166" s="153"/>
      <c r="M166" s="153"/>
      <c r="N166" s="153"/>
      <c r="O166" s="153"/>
      <c r="P166" s="153"/>
      <c r="Q166" s="153"/>
      <c r="R166" s="153"/>
      <c r="S166" s="153"/>
      <c r="T166" s="153"/>
      <c r="U166" s="153"/>
      <c r="V166" s="153"/>
      <c r="W166" s="153"/>
      <c r="X166" s="153"/>
      <c r="Y166" s="153"/>
      <c r="Z166" s="151"/>
    </row>
    <row r="167" spans="1:27" ht="20.100000000000001" customHeight="1" x14ac:dyDescent="0.15">
      <c r="A167" s="123">
        <f>IFERROR(IF(AND($I153="する",AND(TRIM($I167)&lt;&gt;"",NOT(AND(ISNUMBER(VALUE(SUBSTITUTE($I167,"-",""))),IFERROR(SEARCH("-",$I167),0)&gt;0)))),1001,0),3)</f>
        <v>0</v>
      </c>
      <c r="B167" s="123"/>
      <c r="C167" s="146"/>
      <c r="D167" s="147">
        <v>8</v>
      </c>
      <c r="E167" s="128" t="s">
        <v>133</v>
      </c>
      <c r="I167" s="24"/>
      <c r="J167" s="24"/>
      <c r="K167" s="24"/>
      <c r="L167" s="24"/>
      <c r="M167" s="24"/>
      <c r="N167" s="153"/>
      <c r="O167" s="153"/>
      <c r="P167" s="153"/>
      <c r="Q167" s="153"/>
      <c r="R167" s="153"/>
      <c r="S167" s="153"/>
      <c r="T167" s="153"/>
      <c r="U167" s="153"/>
      <c r="V167" s="153"/>
      <c r="W167" s="153"/>
      <c r="X167" s="153"/>
      <c r="Y167" s="153"/>
      <c r="Z167" s="151"/>
    </row>
    <row r="168" spans="1:27" ht="20.100000000000001" customHeight="1" x14ac:dyDescent="0.15">
      <c r="A168" s="123"/>
      <c r="B168" s="123"/>
      <c r="C168" s="155"/>
      <c r="D168" s="152"/>
      <c r="E168" s="152"/>
      <c r="F168" s="152"/>
      <c r="G168" s="152"/>
      <c r="H168" s="152"/>
      <c r="I168" s="149"/>
      <c r="J168" s="154" t="s">
        <v>132</v>
      </c>
      <c r="K168" s="153"/>
      <c r="L168" s="153"/>
      <c r="M168" s="153"/>
      <c r="N168" s="153"/>
      <c r="O168" s="153"/>
      <c r="P168" s="153"/>
      <c r="Q168" s="153"/>
      <c r="R168" s="153"/>
      <c r="S168" s="153"/>
      <c r="T168" s="153"/>
      <c r="U168" s="153"/>
      <c r="V168" s="153"/>
      <c r="W168" s="153"/>
      <c r="X168" s="153"/>
      <c r="Y168" s="153"/>
      <c r="Z168" s="151"/>
    </row>
    <row r="169" spans="1:27" ht="20.100000000000001" customHeight="1" x14ac:dyDescent="0.15">
      <c r="A169" s="123">
        <f>IFERROR(IF(AND($I153="する",AND(TRIM($I169)&lt;&gt;"", NOT(IFERROR(SEARCH("@",$I169),0)&gt;0))),1001,0),3)</f>
        <v>0</v>
      </c>
      <c r="B169" s="123"/>
      <c r="C169" s="146"/>
      <c r="D169" s="147">
        <v>9</v>
      </c>
      <c r="E169" s="128" t="s">
        <v>134</v>
      </c>
      <c r="I169" s="24"/>
      <c r="J169" s="24"/>
      <c r="K169" s="24"/>
      <c r="L169" s="24"/>
      <c r="M169" s="24"/>
      <c r="N169" s="24"/>
      <c r="O169" s="24"/>
      <c r="P169" s="24"/>
      <c r="Q169" s="27"/>
      <c r="R169" s="24"/>
      <c r="S169" s="24"/>
      <c r="T169" s="24"/>
      <c r="U169" s="24"/>
      <c r="V169" s="24"/>
      <c r="W169" s="24"/>
      <c r="X169" s="24"/>
      <c r="Y169" s="24"/>
      <c r="Z169" s="151"/>
    </row>
    <row r="170" spans="1:27" ht="20.100000000000001" customHeight="1" x14ac:dyDescent="0.15">
      <c r="A170" s="123"/>
      <c r="B170" s="123"/>
      <c r="C170" s="155"/>
      <c r="D170" s="152"/>
      <c r="E170" s="152"/>
      <c r="F170" s="152"/>
      <c r="G170" s="152"/>
      <c r="H170" s="152"/>
      <c r="I170" s="149"/>
      <c r="J170" s="160" t="s">
        <v>217</v>
      </c>
      <c r="K170" s="177"/>
      <c r="L170" s="153"/>
      <c r="M170" s="153"/>
      <c r="N170" s="153"/>
      <c r="O170" s="153"/>
      <c r="P170" s="153"/>
      <c r="Q170" s="178"/>
      <c r="R170" s="153"/>
      <c r="S170" s="153"/>
      <c r="T170" s="153"/>
      <c r="U170" s="153"/>
      <c r="V170" s="153"/>
      <c r="W170" s="153"/>
      <c r="X170" s="153"/>
      <c r="Y170" s="153"/>
      <c r="Z170" s="151"/>
    </row>
    <row r="171" spans="1:27" ht="20.100000000000001" customHeight="1" x14ac:dyDescent="0.15">
      <c r="A171" s="123"/>
      <c r="B171" s="123"/>
      <c r="C171" s="166"/>
      <c r="D171" s="167"/>
      <c r="E171" s="167"/>
      <c r="F171" s="167"/>
      <c r="G171" s="167"/>
      <c r="H171" s="167"/>
      <c r="I171" s="168"/>
      <c r="J171" s="168"/>
      <c r="K171" s="169"/>
      <c r="L171" s="168"/>
      <c r="M171" s="168"/>
      <c r="N171" s="168"/>
      <c r="O171" s="168"/>
      <c r="P171" s="168"/>
      <c r="Q171" s="168"/>
      <c r="R171" s="168"/>
      <c r="S171" s="168"/>
      <c r="T171" s="168"/>
      <c r="U171" s="168"/>
      <c r="V171" s="168"/>
      <c r="W171" s="168"/>
      <c r="X171" s="168"/>
      <c r="Y171" s="197"/>
      <c r="Z171" s="170"/>
      <c r="AA171" s="184"/>
    </row>
    <row r="172" spans="1:27" ht="20.100000000000001" customHeight="1" x14ac:dyDescent="0.15">
      <c r="A172" s="123"/>
      <c r="B172" s="123"/>
      <c r="C172" s="152"/>
      <c r="D172" s="152"/>
      <c r="E172" s="152"/>
      <c r="F172" s="152"/>
      <c r="G172" s="152"/>
      <c r="H172" s="152"/>
      <c r="I172" s="172"/>
      <c r="J172" s="172"/>
      <c r="K172" s="172"/>
      <c r="L172" s="172"/>
      <c r="M172" s="172"/>
      <c r="N172" s="172"/>
      <c r="O172" s="172"/>
      <c r="P172" s="172"/>
      <c r="Q172" s="172"/>
      <c r="R172" s="172"/>
      <c r="S172" s="172"/>
      <c r="T172" s="172"/>
      <c r="U172" s="172"/>
      <c r="V172" s="172"/>
      <c r="W172" s="172"/>
      <c r="X172" s="172"/>
      <c r="Y172" s="198"/>
      <c r="Z172" s="152"/>
      <c r="AA172" s="184"/>
    </row>
    <row r="173" spans="1:27" ht="20.100000000000001" customHeight="1" x14ac:dyDescent="0.15">
      <c r="A173" s="123"/>
      <c r="B173" s="123"/>
      <c r="C173" s="152"/>
      <c r="D173" s="152"/>
      <c r="E173" s="152"/>
      <c r="F173" s="152"/>
      <c r="G173" s="152"/>
      <c r="H173" s="152"/>
      <c r="I173" s="199"/>
      <c r="J173" s="172"/>
      <c r="K173" s="172"/>
      <c r="L173" s="172"/>
      <c r="M173" s="172"/>
      <c r="N173" s="198"/>
      <c r="O173" s="172"/>
      <c r="P173" s="172"/>
      <c r="Q173" s="172"/>
      <c r="R173" s="198"/>
      <c r="S173" s="172"/>
      <c r="T173" s="172"/>
      <c r="U173" s="172"/>
      <c r="V173" s="172"/>
      <c r="W173" s="172"/>
      <c r="X173" s="172"/>
      <c r="Y173" s="172"/>
      <c r="Z173" s="172"/>
      <c r="AA173" s="172"/>
    </row>
    <row r="174" spans="1:27" ht="20.100000000000001" customHeight="1" x14ac:dyDescent="0.15">
      <c r="A174" s="123"/>
      <c r="B174" s="123"/>
      <c r="C174" s="139" t="s">
        <v>48</v>
      </c>
      <c r="D174" s="140"/>
      <c r="E174" s="140"/>
      <c r="F174" s="140"/>
      <c r="G174" s="140"/>
      <c r="H174" s="141"/>
      <c r="I174" s="200"/>
      <c r="J174" s="201"/>
      <c r="K174" s="201"/>
      <c r="L174" s="201"/>
      <c r="M174" s="201"/>
      <c r="N174" s="201"/>
      <c r="O174" s="201"/>
      <c r="P174" s="201"/>
      <c r="Q174" s="201"/>
      <c r="R174" s="201"/>
      <c r="S174" s="201"/>
      <c r="T174" s="201"/>
      <c r="U174" s="201"/>
      <c r="V174" s="201"/>
      <c r="W174" s="201"/>
      <c r="X174" s="201"/>
      <c r="Y174" s="201"/>
      <c r="Z174" s="201"/>
    </row>
    <row r="175" spans="1:27" ht="20.100000000000001" customHeight="1" x14ac:dyDescent="0.15">
      <c r="A175" s="123"/>
      <c r="B175" s="123"/>
      <c r="C175" s="202"/>
      <c r="D175" s="203"/>
      <c r="E175" s="203"/>
      <c r="F175" s="203"/>
      <c r="G175" s="203"/>
      <c r="H175" s="203"/>
      <c r="Z175" s="195"/>
      <c r="AA175" s="163"/>
    </row>
    <row r="176" spans="1:27" ht="20.100000000000001" customHeight="1" x14ac:dyDescent="0.15">
      <c r="A176" s="123"/>
      <c r="B176" s="123"/>
      <c r="C176" s="146"/>
      <c r="D176" s="147">
        <v>1</v>
      </c>
      <c r="E176" s="152" t="s">
        <v>22</v>
      </c>
      <c r="F176" s="152"/>
      <c r="P176" s="204"/>
      <c r="Q176" s="205"/>
      <c r="R176" s="205"/>
      <c r="S176" s="205"/>
      <c r="T176" s="205"/>
      <c r="U176" s="205"/>
      <c r="V176" s="205"/>
      <c r="W176" s="205"/>
      <c r="X176" s="205"/>
      <c r="Y176" s="205"/>
      <c r="Z176" s="151"/>
    </row>
    <row r="177" spans="1:27" ht="45" customHeight="1" x14ac:dyDescent="0.15">
      <c r="A177" s="123"/>
      <c r="B177" s="123"/>
      <c r="C177" s="146"/>
      <c r="D177" s="147"/>
      <c r="E177" s="206" t="s">
        <v>108</v>
      </c>
      <c r="F177" s="206"/>
      <c r="G177" s="206"/>
      <c r="H177" s="206"/>
      <c r="I177" s="206"/>
      <c r="J177" s="206"/>
      <c r="K177" s="206"/>
      <c r="L177" s="206"/>
      <c r="M177" s="206"/>
      <c r="N177" s="206"/>
      <c r="O177" s="206"/>
      <c r="P177" s="206"/>
      <c r="Q177" s="206"/>
      <c r="R177" s="206"/>
      <c r="S177" s="206"/>
      <c r="T177" s="206"/>
      <c r="U177" s="206"/>
      <c r="V177" s="206"/>
      <c r="W177" s="206"/>
      <c r="X177" s="206"/>
      <c r="Y177" s="206"/>
      <c r="Z177" s="151"/>
    </row>
    <row r="178" spans="1:27" ht="20.100000000000001" customHeight="1" x14ac:dyDescent="0.15">
      <c r="A178" s="123">
        <f>IFERROR(IF(COUNTIF($K179:$K182,"○")&gt;1,1001,0),3)</f>
        <v>0</v>
      </c>
      <c r="B178" s="495"/>
      <c r="C178" s="146"/>
      <c r="D178" s="147"/>
      <c r="E178" s="207" t="s">
        <v>23</v>
      </c>
      <c r="F178" s="208"/>
      <c r="G178" s="208"/>
      <c r="H178" s="208"/>
      <c r="I178" s="208"/>
      <c r="J178" s="209"/>
      <c r="K178" s="210" t="s">
        <v>42</v>
      </c>
      <c r="L178" s="211"/>
      <c r="M178" s="212"/>
      <c r="N178" s="213" t="s">
        <v>24</v>
      </c>
      <c r="O178" s="214"/>
      <c r="P178" s="214"/>
      <c r="Q178" s="214"/>
      <c r="R178" s="214"/>
      <c r="S178" s="214"/>
      <c r="T178" s="214"/>
      <c r="U178" s="214"/>
      <c r="V178" s="215"/>
      <c r="W178" s="216" t="s">
        <v>25</v>
      </c>
      <c r="X178" s="217"/>
      <c r="Y178" s="218"/>
      <c r="Z178" s="151"/>
    </row>
    <row r="179" spans="1:27" ht="20.100000000000001" customHeight="1" x14ac:dyDescent="0.15">
      <c r="A179" s="123"/>
      <c r="B179" s="123"/>
      <c r="C179" s="146"/>
      <c r="D179" s="219"/>
      <c r="E179" s="220" t="s">
        <v>43</v>
      </c>
      <c r="F179" s="221"/>
      <c r="G179" s="221"/>
      <c r="H179" s="221"/>
      <c r="I179" s="221"/>
      <c r="J179" s="222"/>
      <c r="K179" s="71"/>
      <c r="L179" s="72"/>
      <c r="M179" s="73"/>
      <c r="N179" s="223"/>
      <c r="O179" s="224"/>
      <c r="P179" s="224"/>
      <c r="Q179" s="224"/>
      <c r="R179" s="224"/>
      <c r="S179" s="224"/>
      <c r="T179" s="224"/>
      <c r="U179" s="224"/>
      <c r="V179" s="225"/>
      <c r="W179" s="226"/>
      <c r="X179" s="227"/>
      <c r="Y179" s="228"/>
      <c r="Z179" s="151"/>
    </row>
    <row r="180" spans="1:27" ht="20.100000000000001" customHeight="1" x14ac:dyDescent="0.15">
      <c r="A180" s="123">
        <f>IFERROR(IF(AND($K180="○",TRIM($N180)=""),1001,0),3)</f>
        <v>0</v>
      </c>
      <c r="B180" s="123"/>
      <c r="C180" s="146"/>
      <c r="D180" s="219"/>
      <c r="E180" s="229" t="s">
        <v>44</v>
      </c>
      <c r="F180" s="230"/>
      <c r="G180" s="230"/>
      <c r="H180" s="230"/>
      <c r="I180" s="230"/>
      <c r="J180" s="231"/>
      <c r="K180" s="74"/>
      <c r="L180" s="75"/>
      <c r="M180" s="76"/>
      <c r="N180" s="51"/>
      <c r="O180" s="38"/>
      <c r="P180" s="38"/>
      <c r="Q180" s="38"/>
      <c r="R180" s="38"/>
      <c r="S180" s="38"/>
      <c r="T180" s="38"/>
      <c r="U180" s="38"/>
      <c r="V180" s="77"/>
      <c r="W180" s="232"/>
      <c r="X180" s="233"/>
      <c r="Y180" s="234"/>
      <c r="Z180" s="151"/>
    </row>
    <row r="181" spans="1:27" ht="20.100000000000001" customHeight="1" x14ac:dyDescent="0.15">
      <c r="A181" s="123">
        <f>IFERROR(IF(AND($K181="○",TRIM($N181)=""),1001,0),3)</f>
        <v>0</v>
      </c>
      <c r="B181" s="123"/>
      <c r="C181" s="146"/>
      <c r="D181" s="219"/>
      <c r="E181" s="229" t="s">
        <v>45</v>
      </c>
      <c r="F181" s="230"/>
      <c r="G181" s="230"/>
      <c r="H181" s="230"/>
      <c r="I181" s="230"/>
      <c r="J181" s="231"/>
      <c r="K181" s="74"/>
      <c r="L181" s="75"/>
      <c r="M181" s="76"/>
      <c r="N181" s="51"/>
      <c r="O181" s="38"/>
      <c r="P181" s="38"/>
      <c r="Q181" s="38"/>
      <c r="R181" s="38"/>
      <c r="S181" s="38"/>
      <c r="T181" s="38"/>
      <c r="U181" s="38"/>
      <c r="V181" s="77"/>
      <c r="W181" s="235">
        <v>100</v>
      </c>
      <c r="X181" s="236"/>
      <c r="Y181" s="237" t="s">
        <v>56</v>
      </c>
      <c r="Z181" s="151"/>
    </row>
    <row r="182" spans="1:27" ht="20.100000000000001" customHeight="1" x14ac:dyDescent="0.15">
      <c r="A182" s="123">
        <f>IFERROR(IF(AND($K182="○",OR(TRIM($N182)="",TRIM($W182)="")),1001,0),3)</f>
        <v>0</v>
      </c>
      <c r="B182" s="123"/>
      <c r="C182" s="146"/>
      <c r="D182" s="219"/>
      <c r="E182" s="238" t="s">
        <v>46</v>
      </c>
      <c r="F182" s="239"/>
      <c r="G182" s="239"/>
      <c r="H182" s="239"/>
      <c r="I182" s="239"/>
      <c r="J182" s="240"/>
      <c r="K182" s="78"/>
      <c r="L182" s="79"/>
      <c r="M182" s="80"/>
      <c r="N182" s="51"/>
      <c r="O182" s="38"/>
      <c r="P182" s="38"/>
      <c r="Q182" s="38"/>
      <c r="R182" s="38"/>
      <c r="S182" s="38"/>
      <c r="T182" s="38"/>
      <c r="U182" s="38"/>
      <c r="V182" s="77"/>
      <c r="W182" s="84"/>
      <c r="X182" s="85"/>
      <c r="Y182" s="241" t="s">
        <v>56</v>
      </c>
      <c r="Z182" s="151"/>
    </row>
    <row r="183" spans="1:27" ht="20.100000000000001" customHeight="1" x14ac:dyDescent="0.15">
      <c r="A183" s="123"/>
      <c r="B183" s="123"/>
      <c r="C183" s="146"/>
      <c r="D183" s="219"/>
      <c r="E183" s="242"/>
      <c r="F183" s="243"/>
      <c r="G183" s="243"/>
      <c r="H183" s="243"/>
      <c r="I183" s="243"/>
      <c r="J183" s="244"/>
      <c r="K183" s="81"/>
      <c r="L183" s="82"/>
      <c r="M183" s="83"/>
      <c r="N183" s="54"/>
      <c r="O183" s="41"/>
      <c r="P183" s="41"/>
      <c r="Q183" s="41"/>
      <c r="R183" s="41"/>
      <c r="S183" s="41"/>
      <c r="T183" s="41"/>
      <c r="U183" s="41"/>
      <c r="V183" s="92"/>
      <c r="W183" s="86"/>
      <c r="X183" s="87"/>
      <c r="Y183" s="245" t="s">
        <v>56</v>
      </c>
      <c r="Z183" s="151"/>
    </row>
    <row r="184" spans="1:27" ht="20.100000000000001" customHeight="1" x14ac:dyDescent="0.15">
      <c r="A184" s="123"/>
      <c r="B184" s="123"/>
      <c r="C184" s="146"/>
      <c r="D184" s="147"/>
      <c r="E184" s="246"/>
      <c r="F184" s="246"/>
      <c r="G184" s="246"/>
      <c r="H184" s="246"/>
      <c r="I184" s="246"/>
      <c r="J184" s="246"/>
      <c r="K184" s="153"/>
      <c r="L184" s="153"/>
      <c r="M184" s="153"/>
      <c r="N184" s="153"/>
      <c r="O184" s="153"/>
      <c r="P184" s="153"/>
      <c r="Q184" s="153"/>
      <c r="R184" s="153"/>
      <c r="S184" s="153"/>
      <c r="T184" s="153"/>
      <c r="U184" s="153"/>
      <c r="V184" s="153"/>
      <c r="W184" s="153"/>
      <c r="X184" s="153"/>
      <c r="Y184" s="153"/>
      <c r="Z184" s="151"/>
    </row>
    <row r="185" spans="1:27" ht="20.100000000000001" customHeight="1" x14ac:dyDescent="0.15">
      <c r="A185" s="123">
        <f>IFERROR(IF(TRIM($I185)="",1001,0),3)</f>
        <v>1001</v>
      </c>
      <c r="B185" s="123"/>
      <c r="C185" s="146"/>
      <c r="D185" s="147">
        <v>2</v>
      </c>
      <c r="E185" s="128" t="s">
        <v>30</v>
      </c>
      <c r="I185" s="88"/>
      <c r="J185" s="88"/>
      <c r="K185" s="88"/>
      <c r="L185" s="88"/>
      <c r="M185" s="88"/>
      <c r="N185" s="152" t="s">
        <v>52</v>
      </c>
      <c r="O185" s="152"/>
      <c r="P185" s="152"/>
      <c r="Q185" s="152"/>
      <c r="R185" s="152"/>
      <c r="S185" s="152"/>
      <c r="T185" s="152"/>
      <c r="U185" s="152"/>
      <c r="V185" s="152"/>
      <c r="W185" s="152"/>
      <c r="X185" s="152"/>
      <c r="Y185" s="152"/>
      <c r="Z185" s="151"/>
    </row>
    <row r="186" spans="1:27" ht="45" customHeight="1" x14ac:dyDescent="0.15">
      <c r="A186" s="123"/>
      <c r="B186" s="123"/>
      <c r="C186" s="155"/>
      <c r="D186" s="152"/>
      <c r="E186" s="152"/>
      <c r="F186" s="152"/>
      <c r="G186" s="152"/>
      <c r="H186" s="152"/>
      <c r="I186" s="149"/>
      <c r="J186" s="175" t="s">
        <v>187</v>
      </c>
      <c r="K186" s="247"/>
      <c r="L186" s="247"/>
      <c r="M186" s="247"/>
      <c r="N186" s="247"/>
      <c r="O186" s="247"/>
      <c r="P186" s="247"/>
      <c r="Q186" s="247"/>
      <c r="R186" s="247"/>
      <c r="S186" s="247"/>
      <c r="T186" s="247"/>
      <c r="U186" s="247"/>
      <c r="V186" s="247"/>
      <c r="W186" s="247"/>
      <c r="X186" s="247"/>
      <c r="Y186" s="247"/>
      <c r="Z186" s="151"/>
    </row>
    <row r="187" spans="1:27" ht="20.100000000000001" customHeight="1" x14ac:dyDescent="0.15">
      <c r="A187" s="123"/>
      <c r="B187" s="123"/>
      <c r="C187" s="146"/>
      <c r="D187" s="147">
        <v>3</v>
      </c>
      <c r="E187" s="128" t="s">
        <v>53</v>
      </c>
      <c r="I187" s="89"/>
      <c r="J187" s="90"/>
      <c r="K187" s="90"/>
      <c r="L187" s="90"/>
      <c r="M187" s="90"/>
      <c r="N187" s="152"/>
      <c r="O187" s="152"/>
      <c r="P187" s="152"/>
      <c r="Q187" s="152"/>
      <c r="R187" s="152"/>
      <c r="S187" s="152"/>
      <c r="T187" s="152"/>
      <c r="U187" s="152"/>
      <c r="V187" s="152"/>
      <c r="W187" s="152"/>
      <c r="X187" s="152"/>
      <c r="Y187" s="152"/>
      <c r="Z187" s="151"/>
    </row>
    <row r="188" spans="1:27" ht="20.100000000000001" customHeight="1" x14ac:dyDescent="0.15">
      <c r="A188" s="123"/>
      <c r="B188" s="123"/>
      <c r="C188" s="155"/>
      <c r="D188" s="152"/>
      <c r="E188" s="152"/>
      <c r="F188" s="152"/>
      <c r="G188" s="152"/>
      <c r="H188" s="152"/>
      <c r="I188" s="149"/>
      <c r="J188" s="154" t="str">
        <f>日付例&amp;"　年月日を入力してください。個人の場合や設立日が1900/3/31以前の場合は、入力不要です。"</f>
        <v>例)2025/4/1、R7/4/1　年月日を入力してください。個人の場合や設立日が1900/3/31以前の場合は、入力不要です。</v>
      </c>
      <c r="K188" s="153"/>
      <c r="L188" s="153"/>
      <c r="M188" s="153"/>
      <c r="N188" s="153"/>
      <c r="O188" s="153"/>
      <c r="P188" s="153"/>
      <c r="Q188" s="153"/>
      <c r="R188" s="153"/>
      <c r="S188" s="153"/>
      <c r="T188" s="153"/>
      <c r="U188" s="153"/>
      <c r="V188" s="153"/>
      <c r="W188" s="153"/>
      <c r="X188" s="153"/>
      <c r="Y188" s="153"/>
      <c r="Z188" s="151"/>
    </row>
    <row r="189" spans="1:27" ht="20.100000000000001" customHeight="1" x14ac:dyDescent="0.15">
      <c r="A189" s="123"/>
      <c r="B189" s="123"/>
      <c r="C189" s="146"/>
      <c r="D189" s="147">
        <v>4</v>
      </c>
      <c r="E189" s="128" t="s">
        <v>109</v>
      </c>
      <c r="F189" s="152"/>
      <c r="G189" s="152"/>
      <c r="H189" s="152"/>
      <c r="I189" s="89"/>
      <c r="J189" s="90"/>
      <c r="K189" s="90"/>
      <c r="L189" s="90"/>
      <c r="M189" s="90"/>
      <c r="N189" s="205"/>
      <c r="O189" s="205"/>
      <c r="P189" s="205"/>
      <c r="Q189" s="205"/>
      <c r="R189" s="205"/>
      <c r="S189" s="205"/>
      <c r="T189" s="205"/>
      <c r="U189" s="205"/>
      <c r="V189" s="205"/>
      <c r="W189" s="205"/>
      <c r="X189" s="205"/>
      <c r="Y189" s="205"/>
      <c r="Z189" s="248"/>
      <c r="AA189" s="155"/>
    </row>
    <row r="190" spans="1:27" ht="20.100000000000001" customHeight="1" x14ac:dyDescent="0.15">
      <c r="A190" s="123"/>
      <c r="B190" s="123"/>
      <c r="C190" s="146"/>
      <c r="D190" s="147"/>
      <c r="E190" s="152"/>
      <c r="F190" s="152"/>
      <c r="G190" s="152"/>
      <c r="H190" s="152"/>
      <c r="I190" s="149"/>
      <c r="J190" s="154" t="str">
        <f>日付例&amp;"　年月日を入力してください。創業日が1900/3/31以前の場合は、入力不要です。"</f>
        <v>例)2025/4/1、R7/4/1　年月日を入力してください。創業日が1900/3/31以前の場合は、入力不要です。</v>
      </c>
      <c r="K190" s="153"/>
      <c r="L190" s="153"/>
      <c r="M190" s="153"/>
      <c r="N190" s="249"/>
      <c r="O190" s="154"/>
      <c r="P190" s="162"/>
      <c r="Q190" s="154"/>
      <c r="R190" s="154"/>
      <c r="S190" s="154"/>
      <c r="T190" s="154"/>
      <c r="U190" s="154"/>
      <c r="V190" s="154"/>
      <c r="W190" s="154"/>
      <c r="X190" s="154"/>
      <c r="Y190" s="154"/>
      <c r="Z190" s="165"/>
      <c r="AA190" s="155"/>
    </row>
    <row r="191" spans="1:27" ht="20.100000000000001" customHeight="1" x14ac:dyDescent="0.15">
      <c r="A191" s="123"/>
      <c r="B191" s="123"/>
      <c r="C191" s="146"/>
      <c r="D191" s="147">
        <v>5</v>
      </c>
      <c r="E191" s="152" t="s">
        <v>26</v>
      </c>
      <c r="F191" s="152"/>
      <c r="G191" s="152"/>
      <c r="H191" s="152"/>
      <c r="I191" s="89"/>
      <c r="J191" s="91"/>
      <c r="K191" s="91"/>
      <c r="L191" s="91"/>
      <c r="M191" s="91"/>
      <c r="N191" s="250" t="s">
        <v>27</v>
      </c>
      <c r="O191" s="89"/>
      <c r="P191" s="27"/>
      <c r="Q191" s="27"/>
      <c r="R191" s="27"/>
      <c r="S191" s="251" t="s">
        <v>28</v>
      </c>
      <c r="T191" s="205"/>
      <c r="U191" s="205"/>
      <c r="V191" s="205"/>
      <c r="W191" s="205"/>
      <c r="X191" s="205"/>
      <c r="Y191" s="205"/>
      <c r="Z191" s="248"/>
      <c r="AA191" s="155"/>
    </row>
    <row r="192" spans="1:27" ht="20.100000000000001" customHeight="1" x14ac:dyDescent="0.15">
      <c r="A192" s="123"/>
      <c r="B192" s="123"/>
      <c r="C192" s="146"/>
      <c r="D192" s="147"/>
      <c r="E192" s="246" t="s">
        <v>29</v>
      </c>
      <c r="F192" s="152"/>
      <c r="G192" s="152"/>
      <c r="H192" s="152"/>
      <c r="I192" s="252"/>
      <c r="J192" s="154" t="str">
        <f>日付例&amp;"　年月日を入力してください。"</f>
        <v>例)2025/4/1、R7/4/1　年月日を入力してください。</v>
      </c>
      <c r="K192" s="154"/>
      <c r="L192" s="154"/>
      <c r="M192" s="162"/>
      <c r="N192" s="249"/>
      <c r="O192" s="154"/>
      <c r="P192" s="162"/>
      <c r="Q192" s="154"/>
      <c r="R192" s="154"/>
      <c r="S192" s="154"/>
      <c r="T192" s="154"/>
      <c r="U192" s="154"/>
      <c r="V192" s="154"/>
      <c r="W192" s="154"/>
      <c r="X192" s="154"/>
      <c r="Y192" s="154"/>
      <c r="Z192" s="165"/>
      <c r="AA192" s="155"/>
    </row>
    <row r="193" spans="1:27" ht="20.100000000000001" customHeight="1" x14ac:dyDescent="0.15">
      <c r="A193" s="123"/>
      <c r="B193" s="123"/>
      <c r="C193" s="146"/>
      <c r="D193" s="147">
        <v>6</v>
      </c>
      <c r="E193" s="253" t="s">
        <v>184</v>
      </c>
      <c r="F193" s="152"/>
      <c r="G193" s="152"/>
      <c r="H193" s="152"/>
      <c r="I193" s="89"/>
      <c r="J193" s="91"/>
      <c r="K193" s="91"/>
      <c r="L193" s="91"/>
      <c r="M193" s="91"/>
      <c r="N193" s="254"/>
      <c r="O193" s="205"/>
      <c r="P193" s="204"/>
      <c r="Q193" s="205"/>
      <c r="R193" s="205"/>
      <c r="S193" s="205"/>
      <c r="T193" s="205"/>
      <c r="U193" s="205"/>
      <c r="V193" s="205"/>
      <c r="W193" s="205"/>
      <c r="X193" s="205"/>
      <c r="Y193" s="205"/>
      <c r="Z193" s="248"/>
      <c r="AA193" s="155"/>
    </row>
    <row r="194" spans="1:27" ht="20.100000000000001" customHeight="1" x14ac:dyDescent="0.15">
      <c r="A194" s="123"/>
      <c r="B194" s="123"/>
      <c r="C194" s="146"/>
      <c r="D194" s="147"/>
      <c r="E194" s="246" t="s">
        <v>110</v>
      </c>
      <c r="F194" s="152"/>
      <c r="G194" s="152"/>
      <c r="H194" s="152"/>
      <c r="I194" s="255"/>
      <c r="J194" s="154" t="str">
        <f>日付例&amp;"　年月日を入力してください。"</f>
        <v>例)2025/4/1、R7/4/1　年月日を入力してください。</v>
      </c>
      <c r="K194" s="154"/>
      <c r="L194" s="154"/>
      <c r="M194" s="162"/>
      <c r="N194" s="249"/>
      <c r="O194" s="154"/>
      <c r="P194" s="162"/>
      <c r="Q194" s="154"/>
      <c r="R194" s="154"/>
      <c r="S194" s="154"/>
      <c r="T194" s="154"/>
      <c r="U194" s="154"/>
      <c r="V194" s="154"/>
      <c r="W194" s="154"/>
      <c r="X194" s="154"/>
      <c r="Y194" s="154"/>
      <c r="Z194" s="165"/>
      <c r="AA194" s="155"/>
    </row>
    <row r="195" spans="1:27" ht="20.100000000000001" customHeight="1" x14ac:dyDescent="0.15">
      <c r="A195" s="123"/>
      <c r="B195" s="123"/>
      <c r="C195" s="146"/>
      <c r="D195" s="147">
        <v>7</v>
      </c>
      <c r="E195" s="128" t="s">
        <v>221</v>
      </c>
      <c r="I195" s="256"/>
      <c r="J195" s="256"/>
      <c r="K195" s="256"/>
      <c r="L195" s="256"/>
      <c r="M195" s="152"/>
      <c r="N195" s="152"/>
      <c r="O195" s="152"/>
      <c r="P195" s="152"/>
      <c r="Q195" s="152"/>
      <c r="R195" s="152"/>
      <c r="S195" s="152"/>
      <c r="T195" s="152"/>
      <c r="U195" s="152"/>
      <c r="V195" s="152"/>
      <c r="W195" s="152"/>
      <c r="X195" s="152"/>
      <c r="Z195" s="195"/>
    </row>
    <row r="196" spans="1:27" ht="20.100000000000001" customHeight="1" x14ac:dyDescent="0.15">
      <c r="A196" s="123">
        <f>IFERROR(IF(TRIM($I196)="",1001,0),3)</f>
        <v>1001</v>
      </c>
      <c r="B196" s="123"/>
      <c r="C196" s="146"/>
      <c r="E196" s="257" t="s">
        <v>162</v>
      </c>
      <c r="F196" s="258"/>
      <c r="G196" s="258"/>
      <c r="H196" s="259"/>
      <c r="I196" s="93"/>
      <c r="J196" s="19"/>
      <c r="K196" s="19"/>
      <c r="L196" s="19"/>
      <c r="M196" s="20"/>
      <c r="Y196" s="152"/>
      <c r="Z196" s="195"/>
    </row>
    <row r="197" spans="1:27" ht="20.100000000000001" customHeight="1" x14ac:dyDescent="0.15">
      <c r="A197" s="123">
        <f>IFERROR(IF(TRIM($I197)="",1001,0),3)</f>
        <v>1001</v>
      </c>
      <c r="B197" s="123"/>
      <c r="C197" s="146"/>
      <c r="D197" s="147"/>
      <c r="E197" s="260" t="s">
        <v>163</v>
      </c>
      <c r="F197" s="261"/>
      <c r="G197" s="261"/>
      <c r="H197" s="262"/>
      <c r="I197" s="94"/>
      <c r="J197" s="13"/>
      <c r="K197" s="13"/>
      <c r="L197" s="13"/>
      <c r="M197" s="14"/>
      <c r="Y197" s="152"/>
      <c r="Z197" s="195"/>
    </row>
    <row r="198" spans="1:27" ht="20.100000000000001" customHeight="1" x14ac:dyDescent="0.15">
      <c r="A198" s="123">
        <f>IFERROR(IF(TRIM($I198)="",1001,0),3)</f>
        <v>1001</v>
      </c>
      <c r="B198" s="123"/>
      <c r="C198" s="146"/>
      <c r="D198" s="147"/>
      <c r="E198" s="263" t="s">
        <v>164</v>
      </c>
      <c r="F198" s="264"/>
      <c r="G198" s="264"/>
      <c r="H198" s="265"/>
      <c r="I198" s="94"/>
      <c r="J198" s="13"/>
      <c r="K198" s="13"/>
      <c r="L198" s="13"/>
      <c r="M198" s="14"/>
      <c r="Y198" s="152"/>
      <c r="Z198" s="195"/>
    </row>
    <row r="199" spans="1:27" ht="20.100000000000001" customHeight="1" x14ac:dyDescent="0.15">
      <c r="A199" s="123"/>
      <c r="B199" s="123"/>
      <c r="C199" s="146"/>
      <c r="D199" s="147"/>
      <c r="E199" s="260" t="s">
        <v>165</v>
      </c>
      <c r="F199" s="261"/>
      <c r="G199" s="261"/>
      <c r="H199" s="262"/>
      <c r="I199" s="266">
        <f>I196+I197+I198</f>
        <v>0</v>
      </c>
      <c r="J199" s="267"/>
      <c r="K199" s="267"/>
      <c r="L199" s="267"/>
      <c r="M199" s="268"/>
      <c r="Y199" s="152"/>
      <c r="Z199" s="195"/>
    </row>
    <row r="200" spans="1:27" ht="20.100000000000001" customHeight="1" x14ac:dyDescent="0.15">
      <c r="A200" s="123">
        <f>IFERROR(IF(TRIM($I200)="",1001,0),3)</f>
        <v>1001</v>
      </c>
      <c r="B200" s="123"/>
      <c r="C200" s="146"/>
      <c r="D200" s="147"/>
      <c r="E200" s="269" t="s">
        <v>166</v>
      </c>
      <c r="F200" s="270"/>
      <c r="G200" s="270"/>
      <c r="H200" s="271"/>
      <c r="I200" s="99"/>
      <c r="J200" s="48"/>
      <c r="K200" s="48"/>
      <c r="L200" s="48"/>
      <c r="M200" s="49"/>
      <c r="Y200" s="152"/>
      <c r="Z200" s="195"/>
    </row>
    <row r="201" spans="1:27" ht="20.100000000000001" customHeight="1" x14ac:dyDescent="0.15">
      <c r="A201" s="123"/>
      <c r="B201" s="123"/>
      <c r="C201" s="146"/>
      <c r="D201" s="147"/>
      <c r="E201" s="272"/>
      <c r="F201" s="273"/>
      <c r="G201" s="254"/>
      <c r="H201" s="254"/>
      <c r="I201" s="274"/>
      <c r="J201" s="254"/>
      <c r="K201" s="254"/>
      <c r="Y201" s="152"/>
      <c r="Z201" s="195"/>
    </row>
    <row r="202" spans="1:27" ht="20.100000000000001" customHeight="1" x14ac:dyDescent="0.15">
      <c r="A202" s="123"/>
      <c r="B202" s="123"/>
      <c r="C202" s="142"/>
      <c r="D202" s="147">
        <v>8</v>
      </c>
      <c r="E202" s="152" t="s">
        <v>16</v>
      </c>
      <c r="F202" s="143"/>
      <c r="G202" s="143"/>
      <c r="H202" s="143"/>
      <c r="I202" s="152"/>
      <c r="J202" s="152"/>
      <c r="K202" s="152"/>
      <c r="L202" s="152"/>
      <c r="M202" s="152"/>
      <c r="N202" s="152"/>
      <c r="O202" s="152"/>
      <c r="P202" s="152"/>
      <c r="Q202" s="152"/>
      <c r="R202" s="152"/>
      <c r="S202" s="152"/>
      <c r="T202" s="152"/>
      <c r="U202" s="152"/>
      <c r="V202" s="152"/>
      <c r="W202" s="152"/>
      <c r="X202" s="152"/>
      <c r="Y202" s="152"/>
      <c r="Z202" s="151"/>
      <c r="AA202" s="155"/>
    </row>
    <row r="203" spans="1:27" ht="20.100000000000001" customHeight="1" x14ac:dyDescent="0.15">
      <c r="A203" s="123"/>
      <c r="B203" s="123"/>
      <c r="C203" s="146"/>
      <c r="D203" s="195"/>
      <c r="E203" s="275" t="s">
        <v>17</v>
      </c>
      <c r="F203" s="276"/>
      <c r="G203" s="276"/>
      <c r="H203" s="277"/>
      <c r="I203" s="278" t="s">
        <v>168</v>
      </c>
      <c r="J203" s="279"/>
      <c r="K203" s="279"/>
      <c r="L203" s="279"/>
      <c r="M203" s="280"/>
      <c r="Z203" s="195"/>
      <c r="AA203" s="155"/>
    </row>
    <row r="204" spans="1:27" ht="20.100000000000001" customHeight="1" x14ac:dyDescent="0.15">
      <c r="A204" s="123"/>
      <c r="B204" s="123"/>
      <c r="C204" s="146"/>
      <c r="D204" s="195"/>
      <c r="E204" s="281" t="s">
        <v>18</v>
      </c>
      <c r="F204" s="282"/>
      <c r="G204" s="282"/>
      <c r="H204" s="283"/>
      <c r="I204" s="93"/>
      <c r="J204" s="97"/>
      <c r="K204" s="97"/>
      <c r="L204" s="97"/>
      <c r="M204" s="98"/>
      <c r="Z204" s="195"/>
      <c r="AA204" s="155"/>
    </row>
    <row r="205" spans="1:27" ht="20.100000000000001" customHeight="1" x14ac:dyDescent="0.15">
      <c r="A205" s="123"/>
      <c r="B205" s="123"/>
      <c r="C205" s="146"/>
      <c r="D205" s="195"/>
      <c r="E205" s="284" t="s">
        <v>19</v>
      </c>
      <c r="F205" s="285"/>
      <c r="G205" s="285"/>
      <c r="H205" s="286"/>
      <c r="I205" s="94"/>
      <c r="J205" s="95"/>
      <c r="K205" s="95"/>
      <c r="L205" s="95"/>
      <c r="M205" s="96"/>
      <c r="Z205" s="195"/>
      <c r="AA205" s="155"/>
    </row>
    <row r="206" spans="1:27" ht="20.100000000000001" customHeight="1" x14ac:dyDescent="0.15">
      <c r="A206" s="123"/>
      <c r="B206" s="123"/>
      <c r="C206" s="146"/>
      <c r="D206" s="195"/>
      <c r="E206" s="284" t="s">
        <v>20</v>
      </c>
      <c r="F206" s="285"/>
      <c r="G206" s="285"/>
      <c r="H206" s="286"/>
      <c r="I206" s="94"/>
      <c r="J206" s="95"/>
      <c r="K206" s="95"/>
      <c r="L206" s="95"/>
      <c r="M206" s="96"/>
      <c r="Z206" s="195"/>
      <c r="AA206" s="155"/>
    </row>
    <row r="207" spans="1:27" ht="20.100000000000001" customHeight="1" thickBot="1" x14ac:dyDescent="0.2">
      <c r="A207" s="123"/>
      <c r="B207" s="123"/>
      <c r="C207" s="146"/>
      <c r="D207" s="195"/>
      <c r="E207" s="287" t="s">
        <v>21</v>
      </c>
      <c r="F207" s="288"/>
      <c r="G207" s="288"/>
      <c r="H207" s="289"/>
      <c r="I207" s="100"/>
      <c r="J207" s="101"/>
      <c r="K207" s="101"/>
      <c r="L207" s="101"/>
      <c r="M207" s="102"/>
      <c r="Z207" s="195"/>
      <c r="AA207" s="155"/>
    </row>
    <row r="208" spans="1:27" ht="20.100000000000001" customHeight="1" thickTop="1" x14ac:dyDescent="0.15">
      <c r="A208" s="123"/>
      <c r="B208" s="123"/>
      <c r="C208" s="146"/>
      <c r="E208" s="290" t="s">
        <v>167</v>
      </c>
      <c r="F208" s="291"/>
      <c r="G208" s="291"/>
      <c r="H208" s="292"/>
      <c r="I208" s="293">
        <f>I204+I206+I207</f>
        <v>0</v>
      </c>
      <c r="J208" s="294"/>
      <c r="K208" s="294"/>
      <c r="L208" s="294"/>
      <c r="M208" s="295"/>
      <c r="Z208" s="195"/>
      <c r="AA208" s="155"/>
    </row>
    <row r="209" spans="1:27" ht="20.100000000000001" customHeight="1" x14ac:dyDescent="0.15">
      <c r="A209" s="123"/>
      <c r="B209" s="123"/>
      <c r="C209" s="146"/>
      <c r="D209" s="147"/>
      <c r="E209" s="152"/>
      <c r="F209" s="152"/>
      <c r="G209" s="152"/>
      <c r="H209" s="152"/>
      <c r="I209" s="205"/>
      <c r="J209" s="205"/>
      <c r="K209" s="205"/>
      <c r="L209" s="254"/>
      <c r="M209" s="254"/>
      <c r="N209" s="254"/>
      <c r="O209" s="205"/>
      <c r="P209" s="205"/>
      <c r="Q209" s="205"/>
      <c r="R209" s="205"/>
      <c r="S209" s="205"/>
      <c r="T209" s="205"/>
      <c r="U209" s="205"/>
      <c r="V209" s="205"/>
      <c r="W209" s="205"/>
      <c r="X209" s="205"/>
      <c r="Y209" s="205"/>
      <c r="Z209" s="248"/>
      <c r="AA209" s="155"/>
    </row>
    <row r="210" spans="1:27" ht="20.100000000000001" customHeight="1" x14ac:dyDescent="0.15">
      <c r="A210" s="123"/>
      <c r="B210" s="123"/>
      <c r="C210" s="146"/>
      <c r="D210" s="147">
        <v>9</v>
      </c>
      <c r="E210" s="152" t="s">
        <v>54</v>
      </c>
      <c r="F210" s="152"/>
      <c r="G210" s="152"/>
      <c r="H210" s="152"/>
      <c r="I210" s="184"/>
      <c r="Z210" s="195"/>
      <c r="AA210" s="155"/>
    </row>
    <row r="211" spans="1:27" ht="20.100000000000001" customHeight="1" x14ac:dyDescent="0.15">
      <c r="A211" s="123"/>
      <c r="B211" s="123"/>
      <c r="C211" s="146"/>
      <c r="D211" s="195"/>
      <c r="E211" s="275" t="s">
        <v>17</v>
      </c>
      <c r="F211" s="276"/>
      <c r="G211" s="276"/>
      <c r="H211" s="277"/>
      <c r="I211" s="278" t="s">
        <v>169</v>
      </c>
      <c r="J211" s="279"/>
      <c r="K211" s="279"/>
      <c r="L211" s="279"/>
      <c r="M211" s="280"/>
      <c r="Z211" s="195"/>
      <c r="AA211" s="155"/>
    </row>
    <row r="212" spans="1:27" ht="20.100000000000001" customHeight="1" x14ac:dyDescent="0.15">
      <c r="A212" s="123"/>
      <c r="B212" s="123"/>
      <c r="C212" s="146"/>
      <c r="D212" s="147"/>
      <c r="E212" s="296" t="s">
        <v>171</v>
      </c>
      <c r="F212" s="297"/>
      <c r="G212" s="297"/>
      <c r="H212" s="298"/>
      <c r="I212" s="93"/>
      <c r="J212" s="97"/>
      <c r="K212" s="97"/>
      <c r="L212" s="97"/>
      <c r="M212" s="98"/>
      <c r="N212" s="128" t="s">
        <v>170</v>
      </c>
      <c r="Z212" s="195"/>
      <c r="AA212" s="155"/>
    </row>
    <row r="213" spans="1:27" ht="20.100000000000001" customHeight="1" thickBot="1" x14ac:dyDescent="0.2">
      <c r="A213" s="123"/>
      <c r="B213" s="123"/>
      <c r="C213" s="146"/>
      <c r="D213" s="147"/>
      <c r="E213" s="299" t="s">
        <v>172</v>
      </c>
      <c r="F213" s="300"/>
      <c r="G213" s="300"/>
      <c r="H213" s="301"/>
      <c r="I213" s="100"/>
      <c r="J213" s="101"/>
      <c r="K213" s="101"/>
      <c r="L213" s="101"/>
      <c r="M213" s="102"/>
      <c r="N213" s="128" t="s">
        <v>170</v>
      </c>
      <c r="Z213" s="195"/>
      <c r="AA213" s="155"/>
    </row>
    <row r="214" spans="1:27" ht="20.100000000000001" customHeight="1" thickTop="1" x14ac:dyDescent="0.15">
      <c r="A214" s="123"/>
      <c r="B214" s="123"/>
      <c r="C214" s="146"/>
      <c r="D214" s="147"/>
      <c r="E214" s="302" t="s">
        <v>55</v>
      </c>
      <c r="F214" s="303"/>
      <c r="G214" s="303"/>
      <c r="H214" s="304"/>
      <c r="I214" s="305" t="str">
        <f>IFERROR(ROUND(I212*100/I213,1),"")</f>
        <v/>
      </c>
      <c r="J214" s="306"/>
      <c r="K214" s="306"/>
      <c r="L214" s="306"/>
      <c r="M214" s="307"/>
      <c r="N214" s="128" t="s">
        <v>56</v>
      </c>
      <c r="Z214" s="195"/>
      <c r="AA214" s="155"/>
    </row>
    <row r="215" spans="1:27" ht="20.100000000000001" customHeight="1" x14ac:dyDescent="0.15">
      <c r="A215" s="123"/>
      <c r="B215" s="123"/>
      <c r="C215" s="146"/>
      <c r="D215" s="147"/>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48"/>
      <c r="AA215" s="155"/>
    </row>
    <row r="216" spans="1:27" ht="20.100000000000001" customHeight="1" x14ac:dyDescent="0.15">
      <c r="A216" s="123"/>
      <c r="B216" s="123"/>
      <c r="C216" s="166"/>
      <c r="D216" s="167"/>
      <c r="E216" s="167"/>
      <c r="F216" s="167"/>
      <c r="G216" s="167"/>
      <c r="H216" s="167"/>
      <c r="I216" s="167"/>
      <c r="J216" s="168"/>
      <c r="K216" s="168"/>
      <c r="L216" s="168"/>
      <c r="M216" s="191"/>
      <c r="N216" s="168"/>
      <c r="O216" s="168"/>
      <c r="P216" s="191"/>
      <c r="Q216" s="168"/>
      <c r="R216" s="168"/>
      <c r="S216" s="168"/>
      <c r="T216" s="168"/>
      <c r="U216" s="168"/>
      <c r="V216" s="168"/>
      <c r="W216" s="168"/>
      <c r="X216" s="168"/>
      <c r="Y216" s="168"/>
      <c r="Z216" s="308"/>
      <c r="AA216" s="155"/>
    </row>
    <row r="217" spans="1:27" ht="20.100000000000001" customHeight="1" x14ac:dyDescent="0.15">
      <c r="A217" s="123"/>
      <c r="B217" s="123"/>
      <c r="C217" s="152"/>
      <c r="D217" s="152"/>
      <c r="E217" s="152"/>
      <c r="F217" s="152"/>
      <c r="G217" s="152"/>
      <c r="H217" s="152"/>
      <c r="I217" s="152"/>
      <c r="J217" s="172"/>
      <c r="K217" s="172"/>
      <c r="L217" s="172"/>
      <c r="M217" s="192"/>
      <c r="N217" s="172"/>
      <c r="O217" s="172"/>
      <c r="P217" s="192"/>
      <c r="Q217" s="172"/>
      <c r="R217" s="172"/>
      <c r="S217" s="172"/>
      <c r="T217" s="172"/>
      <c r="U217" s="172"/>
      <c r="V217" s="172"/>
      <c r="W217" s="172"/>
      <c r="X217" s="172"/>
      <c r="Y217" s="172"/>
      <c r="Z217" s="172"/>
      <c r="AA217" s="172"/>
    </row>
    <row r="218" spans="1:27" ht="20.100000000000001" customHeight="1" x14ac:dyDescent="0.15">
      <c r="A218" s="123"/>
      <c r="B218" s="123"/>
      <c r="C218" s="152"/>
      <c r="D218" s="152"/>
      <c r="E218" s="152"/>
      <c r="F218" s="152"/>
      <c r="G218" s="152"/>
      <c r="H218" s="152"/>
      <c r="I218" s="152"/>
      <c r="J218" s="172"/>
      <c r="K218" s="172"/>
      <c r="L218" s="172"/>
      <c r="M218" s="192"/>
      <c r="Y218" s="172"/>
      <c r="Z218" s="172"/>
      <c r="AA218" s="172"/>
    </row>
    <row r="219" spans="1:27" ht="20.100000000000001" customHeight="1" x14ac:dyDescent="0.15">
      <c r="A219" s="123"/>
      <c r="B219" s="123"/>
      <c r="C219" s="139" t="s">
        <v>179</v>
      </c>
      <c r="D219" s="140"/>
      <c r="E219" s="140"/>
      <c r="F219" s="140"/>
      <c r="G219" s="140"/>
      <c r="H219" s="141"/>
      <c r="I219" s="200"/>
      <c r="J219" s="201"/>
      <c r="K219" s="201"/>
      <c r="L219" s="201"/>
      <c r="M219" s="201"/>
      <c r="N219" s="201"/>
      <c r="O219" s="201"/>
      <c r="P219" s="201"/>
      <c r="Q219" s="201"/>
      <c r="R219" s="201"/>
      <c r="S219" s="201"/>
      <c r="T219" s="201"/>
      <c r="U219" s="201"/>
      <c r="V219" s="201"/>
      <c r="W219" s="201"/>
      <c r="X219" s="201"/>
      <c r="Y219" s="201"/>
      <c r="Z219" s="201"/>
    </row>
    <row r="220" spans="1:27" ht="20.100000000000001" customHeight="1" x14ac:dyDescent="0.15">
      <c r="A220" s="123"/>
      <c r="B220" s="123"/>
      <c r="C220" s="142"/>
      <c r="D220" s="147"/>
      <c r="E220" s="309"/>
      <c r="F220" s="143"/>
      <c r="G220" s="143"/>
      <c r="H220" s="143"/>
      <c r="I220" s="152"/>
      <c r="J220" s="152"/>
      <c r="K220" s="152"/>
      <c r="L220" s="152"/>
      <c r="M220" s="152"/>
      <c r="N220" s="152"/>
      <c r="O220" s="152"/>
      <c r="P220" s="152"/>
      <c r="Q220" s="152"/>
      <c r="R220" s="152"/>
      <c r="S220" s="152"/>
      <c r="T220" s="152"/>
      <c r="U220" s="152"/>
      <c r="V220" s="152"/>
      <c r="W220" s="152"/>
      <c r="X220" s="152"/>
      <c r="Y220" s="152"/>
      <c r="Z220" s="151"/>
    </row>
    <row r="221" spans="1:27" ht="45" customHeight="1" x14ac:dyDescent="0.15">
      <c r="A221" s="123"/>
      <c r="B221" s="123"/>
      <c r="C221" s="310"/>
      <c r="D221" s="311" t="s">
        <v>225</v>
      </c>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151"/>
    </row>
    <row r="222" spans="1:27" ht="20.100000000000001" customHeight="1" x14ac:dyDescent="0.15">
      <c r="A222" s="123"/>
      <c r="B222" s="123"/>
      <c r="C222" s="312"/>
      <c r="D222" s="313" t="s">
        <v>77</v>
      </c>
      <c r="E222" s="314"/>
      <c r="F222" s="314"/>
      <c r="G222" s="314"/>
      <c r="H222" s="314"/>
      <c r="I222" s="314"/>
      <c r="J222" s="315"/>
      <c r="K222" s="316" t="s">
        <v>173</v>
      </c>
      <c r="L222" s="317"/>
      <c r="M222" s="317"/>
      <c r="N222" s="317"/>
      <c r="O222" s="317"/>
      <c r="P222" s="317"/>
      <c r="Q222" s="318" t="s">
        <v>174</v>
      </c>
      <c r="R222" s="319"/>
      <c r="S222" s="319"/>
      <c r="T222" s="320"/>
      <c r="U222" s="321" t="s">
        <v>151</v>
      </c>
      <c r="V222" s="322"/>
      <c r="W222" s="322"/>
      <c r="X222" s="322"/>
      <c r="Y222" s="323"/>
      <c r="Z222" s="151"/>
    </row>
    <row r="223" spans="1:27" ht="20.100000000000001" customHeight="1" x14ac:dyDescent="0.15">
      <c r="A223" s="324"/>
      <c r="B223" s="123"/>
      <c r="C223" s="325"/>
      <c r="D223" s="326"/>
      <c r="E223" s="327"/>
      <c r="F223" s="327"/>
      <c r="G223" s="327"/>
      <c r="H223" s="327"/>
      <c r="I223" s="328"/>
      <c r="J223" s="329"/>
      <c r="K223" s="103"/>
      <c r="L223" s="104"/>
      <c r="M223" s="104"/>
      <c r="N223" s="330" t="s">
        <v>226</v>
      </c>
      <c r="O223" s="3"/>
      <c r="P223" s="331" t="s">
        <v>226</v>
      </c>
      <c r="Q223" s="2"/>
      <c r="R223" s="254" t="s">
        <v>226</v>
      </c>
      <c r="S223" s="6"/>
      <c r="T223" s="332" t="s">
        <v>226</v>
      </c>
      <c r="U223" s="333"/>
      <c r="V223" s="334"/>
      <c r="W223" s="334"/>
      <c r="X223" s="334"/>
      <c r="Y223" s="335"/>
      <c r="Z223" s="195"/>
    </row>
    <row r="224" spans="1:27" ht="20.100000000000001" customHeight="1" x14ac:dyDescent="0.15">
      <c r="A224" s="324"/>
      <c r="B224" s="123"/>
      <c r="C224" s="325"/>
      <c r="D224" s="336"/>
      <c r="E224" s="337"/>
      <c r="F224" s="337"/>
      <c r="G224" s="337"/>
      <c r="H224" s="337"/>
      <c r="I224" s="338"/>
      <c r="J224" s="339"/>
      <c r="K224" s="105"/>
      <c r="L224" s="106"/>
      <c r="M224" s="106"/>
      <c r="N224" s="340" t="s">
        <v>227</v>
      </c>
      <c r="O224" s="4"/>
      <c r="P224" s="341" t="s">
        <v>227</v>
      </c>
      <c r="Q224" s="5"/>
      <c r="R224" s="340" t="s">
        <v>227</v>
      </c>
      <c r="S224" s="4"/>
      <c r="T224" s="342" t="s">
        <v>227</v>
      </c>
      <c r="U224" s="343"/>
      <c r="V224" s="344"/>
      <c r="W224" s="344"/>
      <c r="X224" s="344"/>
      <c r="Y224" s="345"/>
      <c r="Z224" s="195"/>
    </row>
    <row r="225" spans="1:27" ht="20.100000000000001" customHeight="1" x14ac:dyDescent="0.15">
      <c r="A225" s="123"/>
      <c r="B225" s="123"/>
      <c r="C225" s="312"/>
      <c r="D225" s="346" t="s">
        <v>49</v>
      </c>
      <c r="E225" s="347"/>
      <c r="F225" s="347"/>
      <c r="G225" s="347"/>
      <c r="H225" s="347"/>
      <c r="I225" s="348"/>
      <c r="J225" s="349"/>
      <c r="K225" s="93"/>
      <c r="L225" s="107"/>
      <c r="M225" s="107"/>
      <c r="N225" s="108"/>
      <c r="O225" s="10"/>
      <c r="P225" s="11"/>
      <c r="Q225" s="93"/>
      <c r="R225" s="109"/>
      <c r="S225" s="10"/>
      <c r="T225" s="98"/>
      <c r="U225" s="93"/>
      <c r="V225" s="97"/>
      <c r="W225" s="97"/>
      <c r="X225" s="97"/>
      <c r="Y225" s="98"/>
      <c r="Z225" s="151"/>
    </row>
    <row r="226" spans="1:27" ht="20.100000000000001" customHeight="1" x14ac:dyDescent="0.15">
      <c r="A226" s="123"/>
      <c r="B226" s="123"/>
      <c r="C226" s="312"/>
      <c r="D226" s="350" t="s">
        <v>35</v>
      </c>
      <c r="E226" s="351"/>
      <c r="F226" s="352" t="s">
        <v>188</v>
      </c>
      <c r="G226" s="353"/>
      <c r="H226" s="353"/>
      <c r="I226" s="354"/>
      <c r="J226" s="355"/>
      <c r="K226" s="94"/>
      <c r="L226" s="110"/>
      <c r="M226" s="110"/>
      <c r="N226" s="111"/>
      <c r="O226" s="12"/>
      <c r="P226" s="18"/>
      <c r="Q226" s="94"/>
      <c r="R226" s="112"/>
      <c r="S226" s="12"/>
      <c r="T226" s="96"/>
      <c r="U226" s="94"/>
      <c r="V226" s="95"/>
      <c r="W226" s="95"/>
      <c r="X226" s="95"/>
      <c r="Y226" s="96"/>
      <c r="Z226" s="151"/>
    </row>
    <row r="227" spans="1:27" ht="20.100000000000001" customHeight="1" x14ac:dyDescent="0.15">
      <c r="A227" s="123"/>
      <c r="B227" s="123"/>
      <c r="C227" s="312"/>
      <c r="D227" s="356"/>
      <c r="E227" s="357"/>
      <c r="F227" s="352" t="s">
        <v>189</v>
      </c>
      <c r="G227" s="353"/>
      <c r="H227" s="353"/>
      <c r="I227" s="354"/>
      <c r="J227" s="355"/>
      <c r="K227" s="94"/>
      <c r="L227" s="110"/>
      <c r="M227" s="110"/>
      <c r="N227" s="111"/>
      <c r="O227" s="12"/>
      <c r="P227" s="18"/>
      <c r="Q227" s="94"/>
      <c r="R227" s="111"/>
      <c r="S227" s="12"/>
      <c r="T227" s="18"/>
      <c r="U227" s="94"/>
      <c r="V227" s="110"/>
      <c r="W227" s="110"/>
      <c r="X227" s="110"/>
      <c r="Y227" s="18"/>
      <c r="Z227" s="151"/>
    </row>
    <row r="228" spans="1:27" ht="20.100000000000001" customHeight="1" x14ac:dyDescent="0.15">
      <c r="A228" s="123"/>
      <c r="B228" s="123"/>
      <c r="C228" s="312"/>
      <c r="D228" s="358" t="s">
        <v>58</v>
      </c>
      <c r="E228" s="353"/>
      <c r="F228" s="353"/>
      <c r="G228" s="353"/>
      <c r="H228" s="353"/>
      <c r="I228" s="354"/>
      <c r="J228" s="355"/>
      <c r="K228" s="94"/>
      <c r="L228" s="110"/>
      <c r="M228" s="110"/>
      <c r="N228" s="111"/>
      <c r="O228" s="12"/>
      <c r="P228" s="18"/>
      <c r="Q228" s="94"/>
      <c r="R228" s="112"/>
      <c r="S228" s="12"/>
      <c r="T228" s="96"/>
      <c r="U228" s="94"/>
      <c r="V228" s="95"/>
      <c r="W228" s="95"/>
      <c r="X228" s="95"/>
      <c r="Y228" s="96"/>
      <c r="Z228" s="151"/>
    </row>
    <row r="229" spans="1:27" ht="20.100000000000001" customHeight="1" x14ac:dyDescent="0.15">
      <c r="A229" s="123"/>
      <c r="B229" s="123"/>
      <c r="C229" s="312"/>
      <c r="D229" s="358" t="s">
        <v>37</v>
      </c>
      <c r="E229" s="353"/>
      <c r="F229" s="353"/>
      <c r="G229" s="353"/>
      <c r="H229" s="353"/>
      <c r="I229" s="354"/>
      <c r="J229" s="355"/>
      <c r="K229" s="94"/>
      <c r="L229" s="110"/>
      <c r="M229" s="110"/>
      <c r="N229" s="111"/>
      <c r="O229" s="12"/>
      <c r="P229" s="18"/>
      <c r="Q229" s="94"/>
      <c r="R229" s="112"/>
      <c r="S229" s="12"/>
      <c r="T229" s="96"/>
      <c r="U229" s="94"/>
      <c r="V229" s="95"/>
      <c r="W229" s="95"/>
      <c r="X229" s="95"/>
      <c r="Y229" s="96"/>
      <c r="Z229" s="151"/>
    </row>
    <row r="230" spans="1:27" ht="20.100000000000001" customHeight="1" thickBot="1" x14ac:dyDescent="0.2">
      <c r="A230" s="123"/>
      <c r="B230" s="123"/>
      <c r="C230" s="312"/>
      <c r="D230" s="358" t="s">
        <v>59</v>
      </c>
      <c r="E230" s="353"/>
      <c r="F230" s="353"/>
      <c r="G230" s="353"/>
      <c r="H230" s="353"/>
      <c r="I230" s="354"/>
      <c r="J230" s="355"/>
      <c r="K230" s="100"/>
      <c r="L230" s="113"/>
      <c r="M230" s="113"/>
      <c r="N230" s="114"/>
      <c r="O230" s="115"/>
      <c r="P230" s="116"/>
      <c r="Q230" s="100"/>
      <c r="R230" s="117"/>
      <c r="S230" s="115"/>
      <c r="T230" s="102"/>
      <c r="U230" s="100"/>
      <c r="V230" s="101"/>
      <c r="W230" s="101"/>
      <c r="X230" s="101"/>
      <c r="Y230" s="102"/>
      <c r="Z230" s="151"/>
    </row>
    <row r="231" spans="1:27" ht="20.100000000000001" customHeight="1" thickTop="1" x14ac:dyDescent="0.15">
      <c r="A231" s="123"/>
      <c r="B231" s="123"/>
      <c r="C231" s="312"/>
      <c r="D231" s="359" t="s">
        <v>176</v>
      </c>
      <c r="E231" s="360"/>
      <c r="F231" s="360"/>
      <c r="G231" s="360"/>
      <c r="H231" s="360"/>
      <c r="I231" s="361"/>
      <c r="J231" s="362"/>
      <c r="K231" s="293">
        <f>SUM(K225:N230)</f>
        <v>0</v>
      </c>
      <c r="L231" s="363"/>
      <c r="M231" s="363"/>
      <c r="N231" s="364"/>
      <c r="O231" s="365">
        <f>SUM(O225:P230)</f>
        <v>0</v>
      </c>
      <c r="P231" s="366"/>
      <c r="Q231" s="293">
        <f>SUM(Q225:R230)</f>
        <v>0</v>
      </c>
      <c r="R231" s="367"/>
      <c r="S231" s="365">
        <f>SUM(S225:T230)</f>
        <v>0</v>
      </c>
      <c r="T231" s="295"/>
      <c r="U231" s="293">
        <f>SUM(U225:Y230)</f>
        <v>0</v>
      </c>
      <c r="V231" s="294"/>
      <c r="W231" s="294"/>
      <c r="X231" s="294"/>
      <c r="Y231" s="295"/>
      <c r="Z231" s="151"/>
    </row>
    <row r="232" spans="1:27" ht="20.100000000000001" customHeight="1" x14ac:dyDescent="0.15">
      <c r="A232" s="123"/>
      <c r="B232" s="123"/>
      <c r="C232" s="146"/>
      <c r="D232" s="253"/>
      <c r="E232" s="368" t="str">
        <f>"*1 "&amp;日付例&amp;"　年月日を入力してください。"</f>
        <v>*1 例)2025/4/1、R7/4/1　年月日を入力してください。</v>
      </c>
      <c r="F232" s="369"/>
      <c r="G232" s="369"/>
      <c r="H232" s="369"/>
      <c r="I232" s="369"/>
      <c r="J232" s="369"/>
      <c r="K232" s="370"/>
      <c r="L232" s="371"/>
      <c r="M232" s="371"/>
      <c r="N232" s="371"/>
      <c r="O232" s="370"/>
      <c r="P232" s="371"/>
      <c r="Q232" s="371"/>
      <c r="R232" s="371"/>
      <c r="S232" s="370"/>
      <c r="T232" s="371"/>
      <c r="U232" s="371"/>
      <c r="V232" s="371"/>
      <c r="W232" s="371"/>
      <c r="X232" s="371"/>
      <c r="Y232" s="371"/>
      <c r="Z232" s="151"/>
    </row>
    <row r="233" spans="1:27" ht="20.100000000000001" customHeight="1" x14ac:dyDescent="0.15">
      <c r="A233" s="123"/>
      <c r="B233" s="123"/>
      <c r="C233" s="372"/>
      <c r="D233" s="373"/>
      <c r="E233" s="374"/>
      <c r="F233" s="373"/>
      <c r="G233" s="373"/>
      <c r="H233" s="373"/>
      <c r="I233" s="373"/>
      <c r="J233" s="373"/>
      <c r="K233" s="375"/>
      <c r="L233" s="376"/>
      <c r="M233" s="376"/>
      <c r="N233" s="376"/>
      <c r="O233" s="375"/>
      <c r="P233" s="376"/>
      <c r="Q233" s="376"/>
      <c r="R233" s="376"/>
      <c r="S233" s="375"/>
      <c r="T233" s="376"/>
      <c r="U233" s="376"/>
      <c r="V233" s="376"/>
      <c r="W233" s="376"/>
      <c r="X233" s="376"/>
      <c r="Y233" s="376"/>
      <c r="Z233" s="167"/>
      <c r="AA233" s="163"/>
    </row>
    <row r="234" spans="1:27" ht="20.100000000000001" customHeight="1" x14ac:dyDescent="0.15">
      <c r="A234" s="123"/>
      <c r="B234" s="123"/>
      <c r="C234" s="377"/>
      <c r="D234" s="253"/>
      <c r="E234" s="368"/>
      <c r="F234" s="253"/>
      <c r="G234" s="253"/>
      <c r="H234" s="253"/>
      <c r="I234" s="253"/>
      <c r="J234" s="253"/>
      <c r="K234" s="378"/>
      <c r="L234" s="205"/>
      <c r="M234" s="205"/>
      <c r="N234" s="205"/>
      <c r="O234" s="378"/>
      <c r="P234" s="205"/>
      <c r="Q234" s="205"/>
      <c r="R234" s="205"/>
      <c r="S234" s="378"/>
      <c r="T234" s="205"/>
      <c r="U234" s="205"/>
      <c r="V234" s="205"/>
      <c r="W234" s="205"/>
      <c r="X234" s="205"/>
      <c r="Y234" s="205"/>
      <c r="Z234" s="152"/>
    </row>
    <row r="235" spans="1:27" ht="20.100000000000001" customHeight="1" x14ac:dyDescent="0.15">
      <c r="A235" s="123"/>
      <c r="B235" s="123"/>
      <c r="C235" s="147"/>
      <c r="D235" s="253"/>
      <c r="E235" s="368"/>
      <c r="F235" s="373"/>
      <c r="G235" s="253"/>
      <c r="H235" s="253"/>
      <c r="I235" s="253"/>
      <c r="J235" s="253"/>
      <c r="K235" s="378"/>
      <c r="L235" s="205"/>
      <c r="M235" s="205"/>
      <c r="N235" s="205"/>
      <c r="O235" s="378"/>
      <c r="P235" s="205"/>
      <c r="Q235" s="205"/>
      <c r="R235" s="205"/>
      <c r="S235" s="378"/>
      <c r="T235" s="205"/>
      <c r="U235" s="205"/>
      <c r="V235" s="205"/>
      <c r="W235" s="205"/>
      <c r="X235" s="205"/>
      <c r="Y235" s="205"/>
      <c r="Z235" s="152"/>
    </row>
    <row r="236" spans="1:27" ht="20.100000000000001" customHeight="1" x14ac:dyDescent="0.15">
      <c r="A236" s="123"/>
      <c r="B236" s="123"/>
      <c r="C236" s="139" t="s">
        <v>180</v>
      </c>
      <c r="D236" s="140"/>
      <c r="E236" s="140"/>
      <c r="F236" s="140"/>
      <c r="G236" s="140"/>
      <c r="H236" s="141"/>
      <c r="I236" s="200"/>
      <c r="J236" s="201"/>
      <c r="K236" s="201"/>
      <c r="L236" s="201"/>
      <c r="M236" s="201"/>
      <c r="N236" s="201"/>
      <c r="O236" s="201"/>
      <c r="P236" s="201"/>
      <c r="Q236" s="201"/>
      <c r="R236" s="201"/>
      <c r="S236" s="201"/>
      <c r="T236" s="201"/>
      <c r="U236" s="201"/>
      <c r="V236" s="201"/>
      <c r="W236" s="201"/>
      <c r="X236" s="201"/>
      <c r="Y236" s="201"/>
      <c r="Z236" s="201"/>
    </row>
    <row r="237" spans="1:27" ht="20.100000000000001" customHeight="1" x14ac:dyDescent="0.15">
      <c r="A237" s="123"/>
      <c r="B237" s="123"/>
      <c r="C237" s="142"/>
      <c r="D237" s="147"/>
      <c r="E237" s="309"/>
      <c r="F237" s="143"/>
      <c r="G237" s="143"/>
      <c r="H237" s="143"/>
      <c r="I237" s="152"/>
      <c r="J237" s="152"/>
      <c r="K237" s="152"/>
      <c r="L237" s="152"/>
      <c r="M237" s="152"/>
      <c r="N237" s="152"/>
      <c r="O237" s="152"/>
      <c r="P237" s="152"/>
      <c r="Q237" s="152"/>
      <c r="R237" s="152"/>
      <c r="S237" s="152"/>
      <c r="T237" s="152"/>
      <c r="U237" s="152"/>
      <c r="V237" s="152"/>
      <c r="W237" s="152"/>
      <c r="X237" s="152"/>
      <c r="Y237" s="152"/>
      <c r="Z237" s="151"/>
    </row>
    <row r="238" spans="1:27" ht="30" customHeight="1" x14ac:dyDescent="0.15">
      <c r="A238" s="123"/>
      <c r="B238" s="123"/>
      <c r="C238" s="142"/>
      <c r="D238" s="189" t="s">
        <v>177</v>
      </c>
      <c r="E238" s="189"/>
      <c r="F238" s="189"/>
      <c r="G238" s="189"/>
      <c r="H238" s="189"/>
      <c r="I238" s="189"/>
      <c r="J238" s="189"/>
      <c r="K238" s="189"/>
      <c r="L238" s="189"/>
      <c r="M238" s="189"/>
      <c r="N238" s="189"/>
      <c r="O238" s="189"/>
      <c r="P238" s="189"/>
      <c r="Q238" s="189"/>
      <c r="R238" s="189"/>
      <c r="S238" s="189"/>
      <c r="T238" s="189"/>
      <c r="U238" s="189"/>
      <c r="V238" s="189"/>
      <c r="W238" s="189"/>
      <c r="X238" s="189"/>
      <c r="Y238" s="189"/>
      <c r="Z238" s="379"/>
      <c r="AA238" s="174"/>
    </row>
    <row r="239" spans="1:27" ht="20.100000000000001" customHeight="1" x14ac:dyDescent="0.15">
      <c r="A239" s="123"/>
      <c r="B239" s="123"/>
      <c r="C239" s="325"/>
      <c r="D239" s="380" t="s">
        <v>175</v>
      </c>
      <c r="E239" s="381"/>
      <c r="F239" s="381"/>
      <c r="G239" s="381"/>
      <c r="H239" s="381"/>
      <c r="I239" s="381"/>
      <c r="J239" s="381"/>
      <c r="K239" s="382" t="s">
        <v>14</v>
      </c>
      <c r="L239" s="383"/>
      <c r="M239" s="384"/>
      <c r="N239" s="385"/>
      <c r="O239" s="386" t="s">
        <v>222</v>
      </c>
      <c r="P239" s="387"/>
      <c r="Q239" s="387"/>
      <c r="R239" s="388"/>
      <c r="S239" s="382" t="s">
        <v>14</v>
      </c>
      <c r="T239" s="384"/>
      <c r="Z239" s="195"/>
    </row>
    <row r="240" spans="1:27" ht="20.100000000000001" customHeight="1" x14ac:dyDescent="0.15">
      <c r="A240" s="123"/>
      <c r="B240" s="123"/>
      <c r="C240" s="325"/>
      <c r="D240" s="389" t="s">
        <v>60</v>
      </c>
      <c r="E240" s="390"/>
      <c r="F240" s="390"/>
      <c r="G240" s="390"/>
      <c r="H240" s="390"/>
      <c r="I240" s="390"/>
      <c r="J240" s="390"/>
      <c r="K240" s="10"/>
      <c r="L240" s="19"/>
      <c r="M240" s="20"/>
      <c r="N240" s="385"/>
      <c r="O240" s="21"/>
      <c r="P240" s="22"/>
      <c r="Q240" s="22"/>
      <c r="R240" s="23"/>
      <c r="S240" s="10"/>
      <c r="T240" s="11"/>
      <c r="Z240" s="195"/>
    </row>
    <row r="241" spans="1:26" ht="20.100000000000001" customHeight="1" x14ac:dyDescent="0.15">
      <c r="A241" s="123"/>
      <c r="B241" s="123"/>
      <c r="C241" s="325"/>
      <c r="D241" s="391" t="s">
        <v>61</v>
      </c>
      <c r="E241" s="392"/>
      <c r="F241" s="392"/>
      <c r="G241" s="392"/>
      <c r="H241" s="392"/>
      <c r="I241" s="392"/>
      <c r="J241" s="392"/>
      <c r="K241" s="12"/>
      <c r="L241" s="13"/>
      <c r="M241" s="14"/>
      <c r="N241" s="385"/>
      <c r="O241" s="15"/>
      <c r="P241" s="16"/>
      <c r="Q241" s="16"/>
      <c r="R241" s="17"/>
      <c r="S241" s="12"/>
      <c r="T241" s="18"/>
      <c r="Z241" s="195"/>
    </row>
    <row r="242" spans="1:26" ht="20.100000000000001" customHeight="1" x14ac:dyDescent="0.15">
      <c r="A242" s="123"/>
      <c r="B242" s="123"/>
      <c r="C242" s="325"/>
      <c r="D242" s="391" t="s">
        <v>6</v>
      </c>
      <c r="E242" s="392"/>
      <c r="F242" s="392"/>
      <c r="G242" s="392"/>
      <c r="H242" s="392"/>
      <c r="I242" s="392"/>
      <c r="J242" s="392"/>
      <c r="K242" s="12"/>
      <c r="L242" s="13"/>
      <c r="M242" s="14"/>
      <c r="N242" s="385"/>
      <c r="O242" s="15"/>
      <c r="P242" s="16"/>
      <c r="Q242" s="16"/>
      <c r="R242" s="17"/>
      <c r="S242" s="12"/>
      <c r="T242" s="18"/>
      <c r="Z242" s="195"/>
    </row>
    <row r="243" spans="1:26" ht="20.100000000000001" customHeight="1" x14ac:dyDescent="0.15">
      <c r="A243" s="123"/>
      <c r="B243" s="123"/>
      <c r="C243" s="325"/>
      <c r="D243" s="391" t="s">
        <v>7</v>
      </c>
      <c r="E243" s="392"/>
      <c r="F243" s="392"/>
      <c r="G243" s="392"/>
      <c r="H243" s="392"/>
      <c r="I243" s="392"/>
      <c r="J243" s="392"/>
      <c r="K243" s="12"/>
      <c r="L243" s="13"/>
      <c r="M243" s="14"/>
      <c r="N243" s="385"/>
      <c r="O243" s="15"/>
      <c r="P243" s="16"/>
      <c r="Q243" s="16"/>
      <c r="R243" s="17"/>
      <c r="S243" s="12"/>
      <c r="T243" s="18"/>
      <c r="Z243" s="195"/>
    </row>
    <row r="244" spans="1:26" ht="20.100000000000001" customHeight="1" x14ac:dyDescent="0.15">
      <c r="A244" s="123"/>
      <c r="B244" s="123"/>
      <c r="C244" s="325"/>
      <c r="D244" s="391" t="s">
        <v>8</v>
      </c>
      <c r="E244" s="392"/>
      <c r="F244" s="392"/>
      <c r="G244" s="392"/>
      <c r="H244" s="392"/>
      <c r="I244" s="392"/>
      <c r="J244" s="392"/>
      <c r="K244" s="12"/>
      <c r="L244" s="13"/>
      <c r="M244" s="14"/>
      <c r="N244" s="385"/>
      <c r="O244" s="15"/>
      <c r="P244" s="16"/>
      <c r="Q244" s="16"/>
      <c r="R244" s="17"/>
      <c r="S244" s="12"/>
      <c r="T244" s="18"/>
      <c r="Z244" s="195"/>
    </row>
    <row r="245" spans="1:26" ht="20.100000000000001" customHeight="1" x14ac:dyDescent="0.15">
      <c r="A245" s="123"/>
      <c r="B245" s="123"/>
      <c r="C245" s="325"/>
      <c r="D245" s="391" t="s">
        <v>62</v>
      </c>
      <c r="E245" s="392"/>
      <c r="F245" s="392"/>
      <c r="G245" s="392"/>
      <c r="H245" s="392"/>
      <c r="I245" s="392"/>
      <c r="J245" s="392"/>
      <c r="K245" s="12"/>
      <c r="L245" s="13"/>
      <c r="M245" s="14"/>
      <c r="N245" s="385"/>
      <c r="O245" s="15"/>
      <c r="P245" s="16"/>
      <c r="Q245" s="16"/>
      <c r="R245" s="17"/>
      <c r="S245" s="12"/>
      <c r="T245" s="18"/>
      <c r="Z245" s="195"/>
    </row>
    <row r="246" spans="1:26" ht="20.100000000000001" customHeight="1" x14ac:dyDescent="0.15">
      <c r="A246" s="123"/>
      <c r="B246" s="123"/>
      <c r="C246" s="325"/>
      <c r="D246" s="391" t="s">
        <v>63</v>
      </c>
      <c r="E246" s="392"/>
      <c r="F246" s="392"/>
      <c r="G246" s="392"/>
      <c r="H246" s="392"/>
      <c r="I246" s="392"/>
      <c r="J246" s="392"/>
      <c r="K246" s="12"/>
      <c r="L246" s="13"/>
      <c r="M246" s="14"/>
      <c r="N246" s="385"/>
      <c r="O246" s="15"/>
      <c r="P246" s="16"/>
      <c r="Q246" s="16"/>
      <c r="R246" s="17"/>
      <c r="S246" s="12"/>
      <c r="T246" s="18"/>
      <c r="Z246" s="195"/>
    </row>
    <row r="247" spans="1:26" ht="20.100000000000001" customHeight="1" x14ac:dyDescent="0.15">
      <c r="A247" s="123"/>
      <c r="B247" s="123"/>
      <c r="C247" s="325"/>
      <c r="D247" s="391" t="s">
        <v>64</v>
      </c>
      <c r="E247" s="392"/>
      <c r="F247" s="392"/>
      <c r="G247" s="392"/>
      <c r="H247" s="392"/>
      <c r="I247" s="392"/>
      <c r="J247" s="392"/>
      <c r="K247" s="12"/>
      <c r="L247" s="13"/>
      <c r="M247" s="14"/>
      <c r="N247" s="385"/>
      <c r="O247" s="15"/>
      <c r="P247" s="16"/>
      <c r="Q247" s="16"/>
      <c r="R247" s="17"/>
      <c r="S247" s="12"/>
      <c r="T247" s="18"/>
      <c r="Z247" s="195"/>
    </row>
    <row r="248" spans="1:26" ht="20.100000000000001" customHeight="1" x14ac:dyDescent="0.15">
      <c r="A248" s="123"/>
      <c r="B248" s="123"/>
      <c r="C248" s="325"/>
      <c r="D248" s="391" t="s">
        <v>9</v>
      </c>
      <c r="E248" s="392"/>
      <c r="F248" s="392"/>
      <c r="G248" s="392"/>
      <c r="H248" s="392"/>
      <c r="I248" s="392"/>
      <c r="J248" s="392"/>
      <c r="K248" s="12"/>
      <c r="L248" s="13"/>
      <c r="M248" s="14"/>
      <c r="N248" s="385"/>
      <c r="O248" s="15"/>
      <c r="P248" s="16"/>
      <c r="Q248" s="16"/>
      <c r="R248" s="17"/>
      <c r="S248" s="12"/>
      <c r="T248" s="18"/>
      <c r="Z248" s="195"/>
    </row>
    <row r="249" spans="1:26" ht="20.100000000000001" customHeight="1" x14ac:dyDescent="0.15">
      <c r="A249" s="123"/>
      <c r="B249" s="123"/>
      <c r="C249" s="325"/>
      <c r="D249" s="391" t="s">
        <v>10</v>
      </c>
      <c r="E249" s="392"/>
      <c r="F249" s="392"/>
      <c r="G249" s="392"/>
      <c r="H249" s="392"/>
      <c r="I249" s="392"/>
      <c r="J249" s="392"/>
      <c r="K249" s="12"/>
      <c r="L249" s="13"/>
      <c r="M249" s="14"/>
      <c r="N249" s="385"/>
      <c r="O249" s="15"/>
      <c r="P249" s="16"/>
      <c r="Q249" s="16"/>
      <c r="R249" s="17"/>
      <c r="S249" s="12"/>
      <c r="T249" s="18"/>
      <c r="Z249" s="195"/>
    </row>
    <row r="250" spans="1:26" ht="20.100000000000001" customHeight="1" x14ac:dyDescent="0.15">
      <c r="A250" s="123"/>
      <c r="B250" s="123"/>
      <c r="C250" s="325"/>
      <c r="D250" s="391" t="s">
        <v>65</v>
      </c>
      <c r="E250" s="392"/>
      <c r="F250" s="392"/>
      <c r="G250" s="392"/>
      <c r="H250" s="392"/>
      <c r="I250" s="392"/>
      <c r="J250" s="392"/>
      <c r="K250" s="12"/>
      <c r="L250" s="13"/>
      <c r="M250" s="14"/>
      <c r="N250" s="385"/>
      <c r="O250" s="15"/>
      <c r="P250" s="16"/>
      <c r="Q250" s="16"/>
      <c r="R250" s="17"/>
      <c r="S250" s="12"/>
      <c r="T250" s="18"/>
      <c r="Z250" s="195"/>
    </row>
    <row r="251" spans="1:26" ht="20.100000000000001" customHeight="1" x14ac:dyDescent="0.15">
      <c r="A251" s="123"/>
      <c r="B251" s="123"/>
      <c r="C251" s="325"/>
      <c r="D251" s="391" t="s">
        <v>66</v>
      </c>
      <c r="E251" s="392"/>
      <c r="F251" s="392"/>
      <c r="G251" s="392"/>
      <c r="H251" s="392"/>
      <c r="I251" s="392"/>
      <c r="J251" s="392"/>
      <c r="K251" s="12"/>
      <c r="L251" s="13"/>
      <c r="M251" s="14"/>
      <c r="N251" s="385"/>
      <c r="O251" s="15"/>
      <c r="P251" s="16"/>
      <c r="Q251" s="16"/>
      <c r="R251" s="17"/>
      <c r="S251" s="12"/>
      <c r="T251" s="18"/>
      <c r="Z251" s="195"/>
    </row>
    <row r="252" spans="1:26" ht="20.100000000000001" customHeight="1" x14ac:dyDescent="0.15">
      <c r="A252" s="123"/>
      <c r="B252" s="123"/>
      <c r="C252" s="325"/>
      <c r="D252" s="391" t="s">
        <v>5</v>
      </c>
      <c r="E252" s="392"/>
      <c r="F252" s="392"/>
      <c r="G252" s="392"/>
      <c r="H252" s="392"/>
      <c r="I252" s="392"/>
      <c r="J252" s="392"/>
      <c r="K252" s="12"/>
      <c r="L252" s="13"/>
      <c r="M252" s="14"/>
      <c r="N252" s="385"/>
      <c r="O252" s="15"/>
      <c r="P252" s="16"/>
      <c r="Q252" s="16"/>
      <c r="R252" s="17"/>
      <c r="S252" s="12"/>
      <c r="T252" s="18"/>
      <c r="Z252" s="195"/>
    </row>
    <row r="253" spans="1:26" ht="20.100000000000001" customHeight="1" x14ac:dyDescent="0.15">
      <c r="A253" s="123"/>
      <c r="B253" s="123"/>
      <c r="C253" s="325"/>
      <c r="D253" s="391" t="s">
        <v>67</v>
      </c>
      <c r="E253" s="392"/>
      <c r="F253" s="392"/>
      <c r="G253" s="392"/>
      <c r="H253" s="392"/>
      <c r="I253" s="392"/>
      <c r="J253" s="392"/>
      <c r="K253" s="12"/>
      <c r="L253" s="13"/>
      <c r="M253" s="14"/>
      <c r="N253" s="385"/>
      <c r="O253" s="15"/>
      <c r="P253" s="16"/>
      <c r="Q253" s="16"/>
      <c r="R253" s="17"/>
      <c r="S253" s="12"/>
      <c r="T253" s="18"/>
      <c r="Z253" s="195"/>
    </row>
    <row r="254" spans="1:26" ht="20.100000000000001" customHeight="1" x14ac:dyDescent="0.15">
      <c r="A254" s="123"/>
      <c r="B254" s="123"/>
      <c r="C254" s="325"/>
      <c r="D254" s="391" t="s">
        <v>50</v>
      </c>
      <c r="E254" s="392"/>
      <c r="F254" s="392"/>
      <c r="G254" s="392"/>
      <c r="H254" s="392"/>
      <c r="I254" s="392"/>
      <c r="J254" s="392"/>
      <c r="K254" s="12"/>
      <c r="L254" s="13"/>
      <c r="M254" s="14"/>
      <c r="N254" s="385"/>
      <c r="O254" s="15"/>
      <c r="P254" s="16"/>
      <c r="Q254" s="16"/>
      <c r="R254" s="17"/>
      <c r="S254" s="12"/>
      <c r="T254" s="18"/>
      <c r="Z254" s="195"/>
    </row>
    <row r="255" spans="1:26" ht="20.100000000000001" customHeight="1" x14ac:dyDescent="0.15">
      <c r="A255" s="123"/>
      <c r="B255" s="123"/>
      <c r="C255" s="325"/>
      <c r="D255" s="391" t="s">
        <v>51</v>
      </c>
      <c r="E255" s="392"/>
      <c r="F255" s="392"/>
      <c r="G255" s="392"/>
      <c r="H255" s="392"/>
      <c r="I255" s="392"/>
      <c r="J255" s="392"/>
      <c r="K255" s="12"/>
      <c r="L255" s="13"/>
      <c r="M255" s="14"/>
      <c r="N255" s="385"/>
      <c r="O255" s="15"/>
      <c r="P255" s="16"/>
      <c r="Q255" s="16"/>
      <c r="R255" s="17"/>
      <c r="S255" s="12"/>
      <c r="T255" s="18"/>
      <c r="Z255" s="195"/>
    </row>
    <row r="256" spans="1:26" ht="20.100000000000001" customHeight="1" x14ac:dyDescent="0.15">
      <c r="A256" s="123"/>
      <c r="B256" s="123"/>
      <c r="C256" s="325"/>
      <c r="D256" s="391" t="s">
        <v>68</v>
      </c>
      <c r="E256" s="392"/>
      <c r="F256" s="392"/>
      <c r="G256" s="392"/>
      <c r="H256" s="392"/>
      <c r="I256" s="392"/>
      <c r="J256" s="392"/>
      <c r="K256" s="12"/>
      <c r="L256" s="13"/>
      <c r="M256" s="14"/>
      <c r="N256" s="385"/>
      <c r="O256" s="15"/>
      <c r="P256" s="16"/>
      <c r="Q256" s="16"/>
      <c r="R256" s="17"/>
      <c r="S256" s="12"/>
      <c r="T256" s="18"/>
      <c r="Z256" s="195"/>
    </row>
    <row r="257" spans="1:27" ht="20.100000000000001" customHeight="1" x14ac:dyDescent="0.15">
      <c r="A257" s="123"/>
      <c r="B257" s="123"/>
      <c r="C257" s="325"/>
      <c r="D257" s="393" t="s">
        <v>69</v>
      </c>
      <c r="E257" s="392" t="s">
        <v>70</v>
      </c>
      <c r="F257" s="392"/>
      <c r="G257" s="392"/>
      <c r="H257" s="392"/>
      <c r="I257" s="392"/>
      <c r="J257" s="392"/>
      <c r="K257" s="12"/>
      <c r="L257" s="13"/>
      <c r="M257" s="14"/>
      <c r="N257" s="385"/>
      <c r="O257" s="15"/>
      <c r="P257" s="16"/>
      <c r="Q257" s="16"/>
      <c r="R257" s="17"/>
      <c r="S257" s="12"/>
      <c r="T257" s="18"/>
      <c r="Z257" s="195"/>
    </row>
    <row r="258" spans="1:27" ht="20.100000000000001" customHeight="1" x14ac:dyDescent="0.15">
      <c r="A258" s="123"/>
      <c r="B258" s="123"/>
      <c r="C258" s="325"/>
      <c r="D258" s="393"/>
      <c r="E258" s="392" t="s">
        <v>71</v>
      </c>
      <c r="F258" s="392"/>
      <c r="G258" s="392"/>
      <c r="H258" s="392"/>
      <c r="I258" s="392"/>
      <c r="J258" s="392"/>
      <c r="K258" s="12"/>
      <c r="L258" s="13"/>
      <c r="M258" s="14"/>
      <c r="N258" s="385"/>
      <c r="O258" s="15"/>
      <c r="P258" s="16"/>
      <c r="Q258" s="16"/>
      <c r="R258" s="17"/>
      <c r="S258" s="12"/>
      <c r="T258" s="18"/>
      <c r="Z258" s="195"/>
    </row>
    <row r="259" spans="1:27" ht="20.100000000000001" customHeight="1" x14ac:dyDescent="0.15">
      <c r="A259" s="123"/>
      <c r="B259" s="123"/>
      <c r="C259" s="325"/>
      <c r="D259" s="393"/>
      <c r="E259" s="392" t="s">
        <v>72</v>
      </c>
      <c r="F259" s="392"/>
      <c r="G259" s="392"/>
      <c r="H259" s="392"/>
      <c r="I259" s="392"/>
      <c r="J259" s="392"/>
      <c r="K259" s="12"/>
      <c r="L259" s="13"/>
      <c r="M259" s="14"/>
      <c r="N259" s="385"/>
      <c r="O259" s="15"/>
      <c r="P259" s="16"/>
      <c r="Q259" s="16"/>
      <c r="R259" s="17"/>
      <c r="S259" s="12"/>
      <c r="T259" s="18"/>
      <c r="Z259" s="195"/>
    </row>
    <row r="260" spans="1:27" ht="20.100000000000001" customHeight="1" x14ac:dyDescent="0.15">
      <c r="A260" s="123"/>
      <c r="B260" s="123"/>
      <c r="C260" s="325"/>
      <c r="D260" s="393"/>
      <c r="E260" s="392" t="s">
        <v>73</v>
      </c>
      <c r="F260" s="392"/>
      <c r="G260" s="392"/>
      <c r="H260" s="392"/>
      <c r="I260" s="392"/>
      <c r="J260" s="392"/>
      <c r="K260" s="12"/>
      <c r="L260" s="13"/>
      <c r="M260" s="14"/>
      <c r="N260" s="385"/>
      <c r="O260" s="15"/>
      <c r="P260" s="16"/>
      <c r="Q260" s="16"/>
      <c r="R260" s="17"/>
      <c r="S260" s="12"/>
      <c r="T260" s="18"/>
      <c r="Z260" s="195"/>
    </row>
    <row r="261" spans="1:27" ht="20.100000000000001" customHeight="1" x14ac:dyDescent="0.15">
      <c r="A261" s="123"/>
      <c r="B261" s="123"/>
      <c r="C261" s="325"/>
      <c r="D261" s="393"/>
      <c r="E261" s="392" t="s">
        <v>74</v>
      </c>
      <c r="F261" s="392"/>
      <c r="G261" s="392"/>
      <c r="H261" s="392"/>
      <c r="I261" s="392"/>
      <c r="J261" s="392"/>
      <c r="K261" s="12"/>
      <c r="L261" s="13"/>
      <c r="M261" s="14"/>
      <c r="N261" s="385"/>
      <c r="O261" s="15"/>
      <c r="P261" s="16"/>
      <c r="Q261" s="16"/>
      <c r="R261" s="17"/>
      <c r="S261" s="12"/>
      <c r="T261" s="18"/>
      <c r="Z261" s="195"/>
    </row>
    <row r="262" spans="1:27" ht="20.100000000000001" customHeight="1" x14ac:dyDescent="0.15">
      <c r="A262" s="123"/>
      <c r="B262" s="123"/>
      <c r="C262" s="325"/>
      <c r="D262" s="393"/>
      <c r="E262" s="392" t="s">
        <v>75</v>
      </c>
      <c r="F262" s="392"/>
      <c r="G262" s="392"/>
      <c r="H262" s="392"/>
      <c r="I262" s="392"/>
      <c r="J262" s="392"/>
      <c r="K262" s="12"/>
      <c r="L262" s="13"/>
      <c r="M262" s="14"/>
      <c r="N262" s="385"/>
      <c r="O262" s="15"/>
      <c r="P262" s="16"/>
      <c r="Q262" s="16"/>
      <c r="R262" s="17"/>
      <c r="S262" s="12"/>
      <c r="T262" s="18"/>
      <c r="Z262" s="195"/>
    </row>
    <row r="263" spans="1:27" ht="20.100000000000001" customHeight="1" x14ac:dyDescent="0.15">
      <c r="A263" s="123"/>
      <c r="B263" s="123"/>
      <c r="C263" s="325"/>
      <c r="D263" s="393"/>
      <c r="E263" s="392" t="s">
        <v>76</v>
      </c>
      <c r="F263" s="392"/>
      <c r="G263" s="392"/>
      <c r="H263" s="392"/>
      <c r="I263" s="392"/>
      <c r="J263" s="392"/>
      <c r="K263" s="12"/>
      <c r="L263" s="13"/>
      <c r="M263" s="14"/>
      <c r="N263" s="385"/>
      <c r="O263" s="15"/>
      <c r="P263" s="16"/>
      <c r="Q263" s="16"/>
      <c r="R263" s="17"/>
      <c r="S263" s="12"/>
      <c r="T263" s="18"/>
      <c r="Z263" s="195"/>
    </row>
    <row r="264" spans="1:27" ht="20.100000000000001" customHeight="1" x14ac:dyDescent="0.15">
      <c r="A264" s="123"/>
      <c r="B264" s="123"/>
      <c r="C264" s="325"/>
      <c r="D264" s="393"/>
      <c r="E264" s="392" t="s">
        <v>57</v>
      </c>
      <c r="F264" s="392"/>
      <c r="G264" s="392"/>
      <c r="H264" s="392"/>
      <c r="I264" s="392"/>
      <c r="J264" s="392"/>
      <c r="K264" s="12"/>
      <c r="L264" s="13"/>
      <c r="M264" s="14"/>
      <c r="N264" s="385"/>
      <c r="O264" s="15"/>
      <c r="P264" s="16"/>
      <c r="Q264" s="16"/>
      <c r="R264" s="17"/>
      <c r="S264" s="12"/>
      <c r="T264" s="18"/>
      <c r="Z264" s="195"/>
    </row>
    <row r="265" spans="1:27" ht="20.100000000000001" customHeight="1" x14ac:dyDescent="0.15">
      <c r="A265" s="123"/>
      <c r="B265" s="123"/>
      <c r="C265" s="325"/>
      <c r="D265" s="394"/>
      <c r="E265" s="45"/>
      <c r="F265" s="46"/>
      <c r="G265" s="46"/>
      <c r="H265" s="46"/>
      <c r="I265" s="46"/>
      <c r="J265" s="47"/>
      <c r="K265" s="43"/>
      <c r="L265" s="48"/>
      <c r="M265" s="49"/>
      <c r="N265" s="385"/>
      <c r="O265" s="50"/>
      <c r="P265" s="46"/>
      <c r="Q265" s="46"/>
      <c r="R265" s="47"/>
      <c r="S265" s="43"/>
      <c r="T265" s="44"/>
      <c r="Z265" s="195"/>
    </row>
    <row r="266" spans="1:27" ht="20.100000000000001" customHeight="1" x14ac:dyDescent="0.15">
      <c r="A266" s="123"/>
      <c r="B266" s="123"/>
      <c r="C266" s="142"/>
      <c r="K266" s="395"/>
      <c r="L266" s="395"/>
      <c r="M266" s="395"/>
      <c r="Z266" s="195"/>
    </row>
    <row r="267" spans="1:27" ht="20.100000000000001" customHeight="1" x14ac:dyDescent="0.15">
      <c r="A267" s="123"/>
      <c r="B267" s="123"/>
      <c r="C267" s="372"/>
      <c r="D267" s="373"/>
      <c r="E267" s="374"/>
      <c r="F267" s="373"/>
      <c r="G267" s="373"/>
      <c r="H267" s="373"/>
      <c r="I267" s="373"/>
      <c r="J267" s="373"/>
      <c r="K267" s="375"/>
      <c r="L267" s="376"/>
      <c r="M267" s="376"/>
      <c r="N267" s="376"/>
      <c r="O267" s="375"/>
      <c r="P267" s="376"/>
      <c r="Q267" s="376"/>
      <c r="R267" s="376"/>
      <c r="S267" s="375"/>
      <c r="T267" s="376"/>
      <c r="U267" s="376"/>
      <c r="V267" s="376"/>
      <c r="W267" s="376"/>
      <c r="X267" s="376"/>
      <c r="Y267" s="376"/>
      <c r="Z267" s="167"/>
      <c r="AA267" s="163"/>
    </row>
    <row r="268" spans="1:27" ht="20.100000000000001" customHeight="1" x14ac:dyDescent="0.15">
      <c r="A268" s="123"/>
      <c r="B268" s="123"/>
      <c r="C268" s="377"/>
      <c r="D268" s="253"/>
      <c r="E268" s="396"/>
      <c r="F268" s="369"/>
      <c r="G268" s="369"/>
      <c r="H268" s="369"/>
      <c r="I268" s="369"/>
      <c r="J268" s="253"/>
      <c r="K268" s="378"/>
      <c r="L268" s="205"/>
      <c r="M268" s="205"/>
      <c r="N268" s="205"/>
      <c r="O268" s="378"/>
      <c r="P268" s="205"/>
      <c r="Q268" s="205"/>
      <c r="R268" s="205"/>
      <c r="S268" s="378"/>
      <c r="T268" s="205"/>
      <c r="U268" s="205"/>
      <c r="V268" s="205"/>
      <c r="W268" s="205"/>
      <c r="X268" s="205"/>
      <c r="Y268" s="205"/>
      <c r="Z268" s="152"/>
    </row>
    <row r="269" spans="1:27" ht="20.100000000000001" customHeight="1" x14ac:dyDescent="0.15">
      <c r="A269" s="123"/>
      <c r="B269" s="123"/>
      <c r="C269" s="143"/>
    </row>
    <row r="270" spans="1:27" ht="20.100000000000001" customHeight="1" x14ac:dyDescent="0.15">
      <c r="A270" s="123"/>
      <c r="B270" s="123"/>
      <c r="C270" s="139" t="s">
        <v>181</v>
      </c>
      <c r="D270" s="140"/>
      <c r="E270" s="140"/>
      <c r="F270" s="140"/>
      <c r="G270" s="140"/>
      <c r="H270" s="141"/>
    </row>
    <row r="271" spans="1:27" ht="20.100000000000001" customHeight="1" x14ac:dyDescent="0.15">
      <c r="A271" s="123"/>
      <c r="B271" s="123"/>
      <c r="C271" s="142"/>
      <c r="D271" s="143"/>
      <c r="E271" s="143"/>
      <c r="F271" s="143"/>
      <c r="G271" s="143"/>
      <c r="H271" s="143"/>
      <c r="I271" s="144"/>
      <c r="J271" s="144"/>
      <c r="K271" s="144"/>
      <c r="L271" s="144"/>
      <c r="M271" s="144"/>
      <c r="N271" s="144"/>
      <c r="O271" s="144"/>
      <c r="P271" s="144"/>
      <c r="Q271" s="144"/>
      <c r="R271" s="144"/>
      <c r="S271" s="144"/>
      <c r="T271" s="144"/>
      <c r="U271" s="144"/>
      <c r="V271" s="144"/>
      <c r="W271" s="144"/>
      <c r="X271" s="144"/>
      <c r="Y271" s="144"/>
      <c r="Z271" s="145"/>
    </row>
    <row r="272" spans="1:27" ht="20.100000000000001" customHeight="1" x14ac:dyDescent="0.15">
      <c r="A272" s="123"/>
      <c r="B272" s="123"/>
      <c r="C272" s="142"/>
      <c r="D272" s="147">
        <v>1</v>
      </c>
      <c r="E272" s="309" t="s">
        <v>11</v>
      </c>
      <c r="F272" s="309"/>
      <c r="G272" s="309"/>
      <c r="H272" s="309"/>
      <c r="I272" s="24"/>
      <c r="J272" s="24"/>
      <c r="K272" s="24"/>
      <c r="L272" s="24"/>
      <c r="M272" s="24"/>
      <c r="N272" s="397"/>
      <c r="O272" s="397"/>
      <c r="P272" s="397"/>
      <c r="Q272" s="397"/>
      <c r="R272" s="397"/>
      <c r="S272" s="397"/>
      <c r="T272" s="397"/>
      <c r="U272" s="397"/>
      <c r="V272" s="397"/>
      <c r="W272" s="397"/>
      <c r="X272" s="397"/>
      <c r="Y272" s="397"/>
      <c r="Z272" s="398"/>
      <c r="AA272" s="397"/>
    </row>
    <row r="273" spans="1:27" ht="20.100000000000001" customHeight="1" x14ac:dyDescent="0.15">
      <c r="A273" s="123"/>
      <c r="B273" s="123"/>
      <c r="C273" s="142"/>
      <c r="D273" s="147"/>
      <c r="E273" s="399"/>
      <c r="F273" s="399"/>
      <c r="G273" s="399"/>
      <c r="H273" s="399"/>
      <c r="I273" s="158"/>
      <c r="J273" s="400" t="s">
        <v>214</v>
      </c>
      <c r="K273" s="368"/>
      <c r="L273" s="368"/>
      <c r="M273" s="368"/>
      <c r="N273" s="368"/>
      <c r="O273" s="368"/>
      <c r="P273" s="368"/>
      <c r="Q273" s="368"/>
      <c r="R273" s="368"/>
      <c r="S273" s="368"/>
      <c r="T273" s="368"/>
      <c r="U273" s="368"/>
      <c r="V273" s="368"/>
      <c r="W273" s="368"/>
      <c r="X273" s="368"/>
      <c r="Y273" s="368"/>
      <c r="Z273" s="401"/>
      <c r="AA273" s="368"/>
    </row>
    <row r="274" spans="1:27" ht="20.100000000000001" customHeight="1" x14ac:dyDescent="0.15">
      <c r="A274" s="123"/>
      <c r="B274" s="123"/>
      <c r="C274" s="142"/>
      <c r="D274" s="147">
        <v>2</v>
      </c>
      <c r="E274" s="397" t="s">
        <v>12</v>
      </c>
      <c r="F274" s="397"/>
      <c r="G274" s="397"/>
      <c r="H274" s="397"/>
      <c r="I274" s="24"/>
      <c r="J274" s="24"/>
      <c r="K274" s="30"/>
      <c r="L274" s="24"/>
      <c r="M274" s="24"/>
      <c r="N274" s="172"/>
      <c r="O274" s="172"/>
      <c r="P274" s="172"/>
      <c r="Q274" s="172"/>
      <c r="R274" s="172"/>
      <c r="S274" s="172"/>
      <c r="T274" s="172"/>
      <c r="U274" s="172"/>
      <c r="V274" s="172"/>
      <c r="W274" s="172"/>
      <c r="X274" s="172"/>
      <c r="Y274" s="172"/>
      <c r="Z274" s="157"/>
      <c r="AA274" s="172"/>
    </row>
    <row r="275" spans="1:27" ht="20.100000000000001" customHeight="1" x14ac:dyDescent="0.15">
      <c r="A275" s="123"/>
      <c r="B275" s="123"/>
      <c r="C275" s="142"/>
      <c r="D275" s="147"/>
      <c r="E275" s="399"/>
      <c r="F275" s="399"/>
      <c r="G275" s="399"/>
      <c r="H275" s="399"/>
      <c r="I275" s="402"/>
      <c r="J275" s="400" t="s">
        <v>215</v>
      </c>
      <c r="K275" s="368"/>
      <c r="L275" s="368"/>
      <c r="M275" s="368"/>
      <c r="N275" s="368"/>
      <c r="O275" s="368"/>
      <c r="P275" s="368"/>
      <c r="Q275" s="368"/>
      <c r="R275" s="368"/>
      <c r="S275" s="368"/>
      <c r="T275" s="368"/>
      <c r="U275" s="368"/>
      <c r="V275" s="368"/>
      <c r="W275" s="368"/>
      <c r="X275" s="368"/>
      <c r="Y275" s="368"/>
      <c r="Z275" s="401"/>
      <c r="AA275" s="368"/>
    </row>
    <row r="276" spans="1:27" ht="20.100000000000001" customHeight="1" x14ac:dyDescent="0.15">
      <c r="A276" s="123"/>
      <c r="B276" s="123"/>
      <c r="C276" s="142"/>
      <c r="D276" s="147">
        <v>3</v>
      </c>
      <c r="E276" s="397" t="s">
        <v>31</v>
      </c>
      <c r="F276" s="397"/>
      <c r="G276" s="397"/>
      <c r="I276" s="402"/>
      <c r="J276" s="368"/>
      <c r="K276" s="368"/>
      <c r="L276" s="368"/>
      <c r="M276" s="368"/>
      <c r="N276" s="368"/>
      <c r="O276" s="368"/>
      <c r="P276" s="368"/>
      <c r="Q276" s="368"/>
      <c r="R276" s="368"/>
      <c r="S276" s="368"/>
      <c r="T276" s="368"/>
      <c r="U276" s="368"/>
      <c r="V276" s="368"/>
      <c r="W276" s="368"/>
      <c r="X276" s="368"/>
      <c r="Y276" s="368"/>
      <c r="Z276" s="401"/>
      <c r="AA276" s="368"/>
    </row>
    <row r="277" spans="1:27" ht="30" customHeight="1" x14ac:dyDescent="0.15">
      <c r="A277" s="123"/>
      <c r="B277" s="123"/>
      <c r="C277" s="142"/>
      <c r="E277" s="189" t="s">
        <v>223</v>
      </c>
      <c r="F277" s="189"/>
      <c r="G277" s="189"/>
      <c r="H277" s="189"/>
      <c r="I277" s="189"/>
      <c r="J277" s="189"/>
      <c r="K277" s="189"/>
      <c r="L277" s="189"/>
      <c r="M277" s="189"/>
      <c r="N277" s="189"/>
      <c r="O277" s="189"/>
      <c r="P277" s="189"/>
      <c r="Q277" s="189"/>
      <c r="R277" s="189"/>
      <c r="S277" s="189"/>
      <c r="T277" s="189"/>
      <c r="U277" s="189"/>
      <c r="V277" s="189"/>
      <c r="W277" s="189"/>
      <c r="X277" s="189"/>
      <c r="Y277" s="189"/>
      <c r="Z277" s="403"/>
      <c r="AA277" s="152"/>
    </row>
    <row r="278" spans="1:27" ht="30" customHeight="1" x14ac:dyDescent="0.15">
      <c r="A278" s="123"/>
      <c r="B278" s="123"/>
      <c r="C278" s="142"/>
      <c r="D278" s="195"/>
      <c r="E278" s="404" t="s">
        <v>32</v>
      </c>
      <c r="F278" s="405"/>
      <c r="G278" s="405"/>
      <c r="H278" s="405"/>
      <c r="I278" s="406" t="s">
        <v>78</v>
      </c>
      <c r="J278" s="405"/>
      <c r="K278" s="405"/>
      <c r="L278" s="405"/>
      <c r="M278" s="407"/>
      <c r="N278" s="408" t="str">
        <f>"登録年月日
"&amp;日付例</f>
        <v>登録年月日
例)2025/4/1、R7/4/1</v>
      </c>
      <c r="O278" s="408"/>
      <c r="P278" s="408"/>
      <c r="Q278" s="408"/>
      <c r="R278" s="409"/>
      <c r="Z278" s="195"/>
      <c r="AA278" s="152"/>
    </row>
    <row r="279" spans="1:27" ht="20.100000000000001" customHeight="1" x14ac:dyDescent="0.15">
      <c r="A279" s="123"/>
      <c r="B279" s="123"/>
      <c r="C279" s="142"/>
      <c r="D279" s="195"/>
      <c r="E279" s="220" t="s">
        <v>33</v>
      </c>
      <c r="F279" s="221"/>
      <c r="G279" s="221"/>
      <c r="H279" s="221"/>
      <c r="I279" s="57"/>
      <c r="J279" s="58"/>
      <c r="K279" s="58"/>
      <c r="L279" s="58"/>
      <c r="M279" s="59"/>
      <c r="N279" s="60"/>
      <c r="O279" s="61"/>
      <c r="P279" s="61"/>
      <c r="Q279" s="61"/>
      <c r="R279" s="62"/>
      <c r="Z279" s="195"/>
      <c r="AA279" s="152"/>
    </row>
    <row r="280" spans="1:27" ht="20.100000000000001" customHeight="1" x14ac:dyDescent="0.15">
      <c r="A280" s="123"/>
      <c r="B280" s="123"/>
      <c r="C280" s="142"/>
      <c r="D280" s="195"/>
      <c r="E280" s="229" t="s">
        <v>34</v>
      </c>
      <c r="F280" s="230"/>
      <c r="G280" s="230"/>
      <c r="H280" s="230"/>
      <c r="I280" s="37"/>
      <c r="J280" s="38"/>
      <c r="K280" s="38"/>
      <c r="L280" s="38"/>
      <c r="M280" s="39"/>
      <c r="N280" s="32"/>
      <c r="O280" s="33"/>
      <c r="P280" s="33"/>
      <c r="Q280" s="33"/>
      <c r="R280" s="34"/>
      <c r="Z280" s="195"/>
      <c r="AA280" s="152"/>
    </row>
    <row r="281" spans="1:27" ht="20.100000000000001" customHeight="1" x14ac:dyDescent="0.15">
      <c r="A281" s="123"/>
      <c r="B281" s="123"/>
      <c r="C281" s="142"/>
      <c r="D281" s="195"/>
      <c r="E281" s="229" t="s">
        <v>35</v>
      </c>
      <c r="F281" s="230"/>
      <c r="G281" s="230"/>
      <c r="H281" s="230"/>
      <c r="I281" s="37"/>
      <c r="J281" s="38"/>
      <c r="K281" s="38"/>
      <c r="L281" s="38"/>
      <c r="M281" s="39"/>
      <c r="N281" s="32"/>
      <c r="O281" s="33"/>
      <c r="P281" s="33"/>
      <c r="Q281" s="33"/>
      <c r="R281" s="34"/>
      <c r="Z281" s="195"/>
      <c r="AA281" s="152"/>
    </row>
    <row r="282" spans="1:27" ht="20.100000000000001" customHeight="1" x14ac:dyDescent="0.15">
      <c r="A282" s="123"/>
      <c r="B282" s="123"/>
      <c r="C282" s="142"/>
      <c r="D282" s="195"/>
      <c r="E282" s="229" t="s">
        <v>36</v>
      </c>
      <c r="F282" s="230"/>
      <c r="G282" s="230"/>
      <c r="H282" s="230"/>
      <c r="I282" s="37"/>
      <c r="J282" s="38"/>
      <c r="K282" s="38"/>
      <c r="L282" s="38"/>
      <c r="M282" s="39"/>
      <c r="N282" s="32"/>
      <c r="O282" s="33"/>
      <c r="P282" s="33"/>
      <c r="Q282" s="33"/>
      <c r="R282" s="34"/>
      <c r="Z282" s="195"/>
      <c r="AA282" s="152"/>
    </row>
    <row r="283" spans="1:27" ht="20.100000000000001" customHeight="1" x14ac:dyDescent="0.15">
      <c r="A283" s="123"/>
      <c r="B283" s="123"/>
      <c r="C283" s="142"/>
      <c r="D283" s="195"/>
      <c r="E283" s="229" t="s">
        <v>37</v>
      </c>
      <c r="F283" s="230"/>
      <c r="G283" s="230"/>
      <c r="H283" s="230"/>
      <c r="I283" s="37"/>
      <c r="J283" s="38"/>
      <c r="K283" s="38"/>
      <c r="L283" s="38"/>
      <c r="M283" s="39"/>
      <c r="N283" s="32"/>
      <c r="O283" s="33"/>
      <c r="P283" s="33"/>
      <c r="Q283" s="33"/>
      <c r="R283" s="34"/>
      <c r="Z283" s="195"/>
      <c r="AA283" s="152"/>
    </row>
    <row r="284" spans="1:27" ht="20.100000000000001" customHeight="1" x14ac:dyDescent="0.15">
      <c r="A284" s="123"/>
      <c r="B284" s="123"/>
      <c r="C284" s="142"/>
      <c r="D284" s="195"/>
      <c r="E284" s="229" t="s">
        <v>38</v>
      </c>
      <c r="F284" s="230"/>
      <c r="G284" s="230"/>
      <c r="H284" s="230"/>
      <c r="I284" s="37"/>
      <c r="J284" s="38"/>
      <c r="K284" s="38"/>
      <c r="L284" s="38"/>
      <c r="M284" s="39"/>
      <c r="N284" s="32"/>
      <c r="O284" s="33"/>
      <c r="P284" s="33"/>
      <c r="Q284" s="33"/>
      <c r="R284" s="34"/>
      <c r="Z284" s="195"/>
      <c r="AA284" s="152"/>
    </row>
    <row r="285" spans="1:27" ht="20.100000000000001" customHeight="1" x14ac:dyDescent="0.15">
      <c r="A285" s="123"/>
      <c r="B285" s="123"/>
      <c r="C285" s="142"/>
      <c r="D285" s="195"/>
      <c r="E285" s="229" t="s">
        <v>39</v>
      </c>
      <c r="F285" s="230"/>
      <c r="G285" s="230"/>
      <c r="H285" s="230"/>
      <c r="I285" s="37"/>
      <c r="J285" s="38"/>
      <c r="K285" s="38"/>
      <c r="L285" s="38"/>
      <c r="M285" s="39"/>
      <c r="N285" s="32"/>
      <c r="O285" s="33"/>
      <c r="P285" s="33"/>
      <c r="Q285" s="33"/>
      <c r="R285" s="34"/>
      <c r="Z285" s="195"/>
      <c r="AA285" s="152"/>
    </row>
    <row r="286" spans="1:27" ht="20.100000000000001" customHeight="1" x14ac:dyDescent="0.15">
      <c r="A286" s="123"/>
      <c r="B286" s="123"/>
      <c r="C286" s="142"/>
      <c r="D286" s="195"/>
      <c r="E286" s="229" t="s">
        <v>40</v>
      </c>
      <c r="F286" s="230"/>
      <c r="G286" s="230"/>
      <c r="H286" s="230"/>
      <c r="I286" s="37"/>
      <c r="J286" s="38"/>
      <c r="K286" s="38"/>
      <c r="L286" s="38"/>
      <c r="M286" s="39"/>
      <c r="N286" s="32"/>
      <c r="O286" s="33"/>
      <c r="P286" s="33"/>
      <c r="Q286" s="33"/>
      <c r="R286" s="34"/>
      <c r="Z286" s="195"/>
      <c r="AA286" s="152"/>
    </row>
    <row r="287" spans="1:27" ht="20.100000000000001" customHeight="1" x14ac:dyDescent="0.15">
      <c r="A287" s="123"/>
      <c r="B287" s="410"/>
      <c r="C287" s="142"/>
      <c r="D287" s="195"/>
      <c r="E287" s="229" t="s">
        <v>41</v>
      </c>
      <c r="F287" s="230"/>
      <c r="G287" s="230"/>
      <c r="H287" s="230"/>
      <c r="I287" s="37"/>
      <c r="J287" s="38"/>
      <c r="K287" s="38"/>
      <c r="L287" s="38"/>
      <c r="M287" s="39"/>
      <c r="N287" s="32"/>
      <c r="O287" s="33"/>
      <c r="P287" s="33"/>
      <c r="Q287" s="33"/>
      <c r="R287" s="34"/>
      <c r="Z287" s="195"/>
      <c r="AA287" s="152"/>
    </row>
    <row r="288" spans="1:27" ht="20.100000000000001" customHeight="1" x14ac:dyDescent="0.15">
      <c r="A288" s="123"/>
      <c r="B288" s="123"/>
      <c r="C288" s="142"/>
      <c r="D288" s="195"/>
      <c r="E288" s="51"/>
      <c r="F288" s="52"/>
      <c r="G288" s="52"/>
      <c r="H288" s="53"/>
      <c r="I288" s="37"/>
      <c r="J288" s="38"/>
      <c r="K288" s="38"/>
      <c r="L288" s="38"/>
      <c r="M288" s="39"/>
      <c r="N288" s="32"/>
      <c r="O288" s="33"/>
      <c r="P288" s="33"/>
      <c r="Q288" s="33"/>
      <c r="R288" s="34"/>
      <c r="Z288" s="195"/>
      <c r="AA288" s="152"/>
    </row>
    <row r="289" spans="1:27" ht="20.100000000000001" customHeight="1" x14ac:dyDescent="0.15">
      <c r="A289" s="123"/>
      <c r="B289" s="123"/>
      <c r="C289" s="142"/>
      <c r="D289" s="195"/>
      <c r="E289" s="51"/>
      <c r="F289" s="52"/>
      <c r="G289" s="52"/>
      <c r="H289" s="53"/>
      <c r="I289" s="37"/>
      <c r="J289" s="38"/>
      <c r="K289" s="38"/>
      <c r="L289" s="38"/>
      <c r="M289" s="39"/>
      <c r="N289" s="32"/>
      <c r="O289" s="33"/>
      <c r="P289" s="33"/>
      <c r="Q289" s="33"/>
      <c r="R289" s="34"/>
      <c r="Z289" s="195"/>
      <c r="AA289" s="152"/>
    </row>
    <row r="290" spans="1:27" ht="20.100000000000001" customHeight="1" x14ac:dyDescent="0.15">
      <c r="A290" s="123"/>
      <c r="B290" s="123"/>
      <c r="C290" s="142"/>
      <c r="D290" s="195"/>
      <c r="E290" s="51"/>
      <c r="F290" s="52"/>
      <c r="G290" s="52"/>
      <c r="H290" s="53"/>
      <c r="I290" s="37"/>
      <c r="J290" s="38"/>
      <c r="K290" s="38"/>
      <c r="L290" s="38"/>
      <c r="M290" s="39"/>
      <c r="N290" s="32"/>
      <c r="O290" s="33"/>
      <c r="P290" s="33"/>
      <c r="Q290" s="33"/>
      <c r="R290" s="34"/>
      <c r="Z290" s="195"/>
      <c r="AA290" s="152"/>
    </row>
    <row r="291" spans="1:27" ht="20.100000000000001" customHeight="1" x14ac:dyDescent="0.15">
      <c r="A291" s="123"/>
      <c r="B291" s="123"/>
      <c r="C291" s="142"/>
      <c r="D291" s="195"/>
      <c r="E291" s="51"/>
      <c r="F291" s="52"/>
      <c r="G291" s="52"/>
      <c r="H291" s="53"/>
      <c r="I291" s="37"/>
      <c r="J291" s="38"/>
      <c r="K291" s="38"/>
      <c r="L291" s="38"/>
      <c r="M291" s="39"/>
      <c r="N291" s="32"/>
      <c r="O291" s="33"/>
      <c r="P291" s="33"/>
      <c r="Q291" s="33"/>
      <c r="R291" s="34"/>
      <c r="Z291" s="195"/>
      <c r="AA291" s="152"/>
    </row>
    <row r="292" spans="1:27" ht="20.100000000000001" customHeight="1" x14ac:dyDescent="0.15">
      <c r="A292" s="123"/>
      <c r="B292" s="123"/>
      <c r="C292" s="142"/>
      <c r="D292" s="195"/>
      <c r="E292" s="51"/>
      <c r="F292" s="52"/>
      <c r="G292" s="52"/>
      <c r="H292" s="53"/>
      <c r="I292" s="37"/>
      <c r="J292" s="38"/>
      <c r="K292" s="38"/>
      <c r="L292" s="38"/>
      <c r="M292" s="39"/>
      <c r="N292" s="32"/>
      <c r="O292" s="33"/>
      <c r="P292" s="33"/>
      <c r="Q292" s="33"/>
      <c r="R292" s="34"/>
      <c r="Z292" s="195"/>
      <c r="AA292" s="152"/>
    </row>
    <row r="293" spans="1:27" ht="20.100000000000001" customHeight="1" x14ac:dyDescent="0.15">
      <c r="A293" s="123"/>
      <c r="B293" s="123"/>
      <c r="C293" s="142"/>
      <c r="D293" s="195"/>
      <c r="E293" s="54"/>
      <c r="F293" s="55"/>
      <c r="G293" s="55"/>
      <c r="H293" s="56"/>
      <c r="I293" s="40"/>
      <c r="J293" s="41"/>
      <c r="K293" s="41"/>
      <c r="L293" s="41"/>
      <c r="M293" s="42"/>
      <c r="N293" s="118"/>
      <c r="O293" s="119"/>
      <c r="P293" s="119"/>
      <c r="Q293" s="119"/>
      <c r="R293" s="120"/>
      <c r="Z293" s="195"/>
      <c r="AA293" s="152"/>
    </row>
    <row r="294" spans="1:27" ht="20.100000000000001" customHeight="1" x14ac:dyDescent="0.15">
      <c r="A294" s="123"/>
      <c r="B294" s="123"/>
      <c r="C294" s="142"/>
      <c r="D294" s="411"/>
      <c r="E294" s="172"/>
      <c r="F294" s="172"/>
      <c r="G294" s="172"/>
      <c r="H294" s="172"/>
      <c r="I294" s="172"/>
      <c r="J294" s="172"/>
      <c r="K294" s="172"/>
      <c r="L294" s="172"/>
      <c r="M294" s="172"/>
      <c r="N294" s="172"/>
      <c r="O294" s="172"/>
      <c r="P294" s="172"/>
      <c r="Q294" s="172"/>
      <c r="R294" s="172"/>
      <c r="S294" s="172"/>
      <c r="T294" s="172"/>
      <c r="U294" s="172"/>
      <c r="V294" s="172"/>
      <c r="W294" s="172"/>
      <c r="X294" s="172"/>
      <c r="Y294" s="172"/>
      <c r="Z294" s="157"/>
      <c r="AA294" s="152"/>
    </row>
    <row r="295" spans="1:27" ht="20.100000000000001" customHeight="1" x14ac:dyDescent="0.15">
      <c r="A295" s="123"/>
      <c r="B295" s="123"/>
      <c r="C295" s="142"/>
      <c r="D295" s="147">
        <v>4</v>
      </c>
      <c r="E295" s="397" t="s">
        <v>190</v>
      </c>
      <c r="F295" s="397"/>
      <c r="G295" s="397"/>
      <c r="I295" s="402"/>
      <c r="J295" s="368"/>
      <c r="K295" s="368"/>
      <c r="L295" s="368"/>
      <c r="M295" s="368"/>
      <c r="N295" s="368"/>
      <c r="O295" s="368"/>
      <c r="P295" s="368"/>
      <c r="Q295" s="368"/>
      <c r="R295" s="368"/>
      <c r="S295" s="368"/>
      <c r="T295" s="368"/>
      <c r="U295" s="368"/>
      <c r="V295" s="368"/>
      <c r="W295" s="368"/>
      <c r="X295" s="368"/>
      <c r="Y295" s="368"/>
      <c r="Z295" s="401"/>
      <c r="AA295" s="368"/>
    </row>
    <row r="296" spans="1:27" ht="30" customHeight="1" x14ac:dyDescent="0.15">
      <c r="A296" s="123"/>
      <c r="B296" s="123"/>
      <c r="C296" s="142"/>
      <c r="E296" s="412" t="s">
        <v>228</v>
      </c>
      <c r="F296" s="189"/>
      <c r="G296" s="189"/>
      <c r="H296" s="189"/>
      <c r="I296" s="189"/>
      <c r="J296" s="189"/>
      <c r="K296" s="189"/>
      <c r="L296" s="189"/>
      <c r="M296" s="189"/>
      <c r="N296" s="189"/>
      <c r="O296" s="189"/>
      <c r="P296" s="189"/>
      <c r="Q296" s="189"/>
      <c r="R296" s="189"/>
      <c r="S296" s="189"/>
      <c r="T296" s="189"/>
      <c r="U296" s="189"/>
      <c r="V296" s="189"/>
      <c r="W296" s="189"/>
      <c r="X296" s="189"/>
      <c r="Y296" s="189"/>
      <c r="Z296" s="403"/>
      <c r="AA296" s="152"/>
    </row>
    <row r="297" spans="1:27" ht="20.100000000000001" customHeight="1" x14ac:dyDescent="0.15">
      <c r="A297" s="123">
        <f>IFERROR(IF(COUNTIF($L298:$L336,"○")+COUNTIF($T298:$T322,"○")&lt;1,1001,0),3)</f>
        <v>1001</v>
      </c>
      <c r="B297" s="495"/>
      <c r="C297" s="142"/>
      <c r="D297" s="195"/>
      <c r="E297" s="413" t="s">
        <v>216</v>
      </c>
      <c r="F297" s="414"/>
      <c r="G297" s="414"/>
      <c r="H297" s="414"/>
      <c r="I297" s="414"/>
      <c r="J297" s="414"/>
      <c r="K297" s="415"/>
      <c r="L297" s="217" t="s">
        <v>13</v>
      </c>
      <c r="M297" s="218"/>
      <c r="N297" s="416" t="s">
        <v>195</v>
      </c>
      <c r="P297" s="207" t="s">
        <v>111</v>
      </c>
      <c r="Q297" s="208"/>
      <c r="R297" s="208"/>
      <c r="S297" s="209"/>
      <c r="T297" s="417" t="s">
        <v>13</v>
      </c>
      <c r="U297" s="418"/>
      <c r="V297" s="419" t="s">
        <v>195</v>
      </c>
      <c r="W297" s="417"/>
      <c r="X297" s="417"/>
      <c r="Y297" s="418"/>
      <c r="Z297" s="195"/>
    </row>
    <row r="298" spans="1:27" ht="20.100000000000001" customHeight="1" x14ac:dyDescent="0.15">
      <c r="A298" s="152"/>
      <c r="B298" s="123"/>
      <c r="C298" s="146"/>
      <c r="D298" s="195"/>
      <c r="E298" s="420" t="s">
        <v>209</v>
      </c>
      <c r="F298" s="421" t="s">
        <v>79</v>
      </c>
      <c r="G298" s="421"/>
      <c r="H298" s="421"/>
      <c r="I298" s="421"/>
      <c r="J298" s="421"/>
      <c r="K298" s="422"/>
      <c r="L298" s="66"/>
      <c r="M298" s="67"/>
      <c r="N298" s="423"/>
      <c r="P298" s="424" t="s">
        <v>208</v>
      </c>
      <c r="Q298" s="425" t="s">
        <v>198</v>
      </c>
      <c r="R298" s="426"/>
      <c r="S298" s="427"/>
      <c r="T298" s="66"/>
      <c r="U298" s="67"/>
      <c r="V298" s="428"/>
      <c r="W298" s="429"/>
      <c r="X298" s="429"/>
      <c r="Y298" s="430"/>
      <c r="Z298" s="195"/>
    </row>
    <row r="299" spans="1:27" ht="20.100000000000001" customHeight="1" x14ac:dyDescent="0.15">
      <c r="A299" s="123"/>
      <c r="B299" s="123"/>
      <c r="C299" s="146"/>
      <c r="D299" s="195"/>
      <c r="E299" s="431"/>
      <c r="F299" s="432" t="s">
        <v>80</v>
      </c>
      <c r="G299" s="432"/>
      <c r="H299" s="432"/>
      <c r="I299" s="432"/>
      <c r="J299" s="432"/>
      <c r="K299" s="433"/>
      <c r="L299" s="35"/>
      <c r="M299" s="36"/>
      <c r="N299" s="434"/>
      <c r="P299" s="435"/>
      <c r="Q299" s="352" t="s">
        <v>199</v>
      </c>
      <c r="R299" s="353"/>
      <c r="S299" s="355"/>
      <c r="T299" s="35"/>
      <c r="U299" s="36"/>
      <c r="V299" s="436"/>
      <c r="W299" s="437"/>
      <c r="X299" s="437"/>
      <c r="Y299" s="438"/>
      <c r="Z299" s="195"/>
    </row>
    <row r="300" spans="1:27" ht="20.100000000000001" customHeight="1" x14ac:dyDescent="0.15">
      <c r="A300" s="123"/>
      <c r="B300" s="123"/>
      <c r="C300" s="146"/>
      <c r="D300" s="195"/>
      <c r="E300" s="439"/>
      <c r="F300" s="440" t="s">
        <v>81</v>
      </c>
      <c r="G300" s="440"/>
      <c r="H300" s="440"/>
      <c r="I300" s="440"/>
      <c r="J300" s="440"/>
      <c r="K300" s="441"/>
      <c r="L300" s="63"/>
      <c r="M300" s="64"/>
      <c r="N300" s="442"/>
      <c r="P300" s="435"/>
      <c r="Q300" s="352" t="s">
        <v>200</v>
      </c>
      <c r="R300" s="353"/>
      <c r="S300" s="355"/>
      <c r="T300" s="35"/>
      <c r="U300" s="36"/>
      <c r="V300" s="436"/>
      <c r="W300" s="437"/>
      <c r="X300" s="437"/>
      <c r="Y300" s="438"/>
      <c r="Z300" s="195"/>
    </row>
    <row r="301" spans="1:27" ht="20.100000000000001" customHeight="1" x14ac:dyDescent="0.15">
      <c r="A301" s="123"/>
      <c r="B301" s="123"/>
      <c r="C301" s="146"/>
      <c r="E301" s="424" t="s">
        <v>207</v>
      </c>
      <c r="F301" s="443" t="s">
        <v>210</v>
      </c>
      <c r="G301" s="443"/>
      <c r="H301" s="443"/>
      <c r="I301" s="443"/>
      <c r="J301" s="443"/>
      <c r="K301" s="444"/>
      <c r="L301" s="66"/>
      <c r="M301" s="67"/>
      <c r="N301" s="445"/>
      <c r="P301" s="435"/>
      <c r="Q301" s="352" t="s">
        <v>201</v>
      </c>
      <c r="R301" s="353"/>
      <c r="S301" s="355"/>
      <c r="T301" s="35"/>
      <c r="U301" s="36"/>
      <c r="V301" s="436"/>
      <c r="W301" s="437"/>
      <c r="X301" s="437"/>
      <c r="Y301" s="438"/>
      <c r="Z301" s="195"/>
    </row>
    <row r="302" spans="1:27" ht="20.100000000000001" customHeight="1" x14ac:dyDescent="0.15">
      <c r="A302" s="123"/>
      <c r="B302" s="123"/>
      <c r="C302" s="146"/>
      <c r="E302" s="435"/>
      <c r="F302" s="432" t="s">
        <v>95</v>
      </c>
      <c r="G302" s="432"/>
      <c r="H302" s="432"/>
      <c r="I302" s="432"/>
      <c r="J302" s="432"/>
      <c r="K302" s="446"/>
      <c r="L302" s="35"/>
      <c r="M302" s="36"/>
      <c r="N302" s="434"/>
      <c r="P302" s="435"/>
      <c r="Q302" s="352" t="s">
        <v>202</v>
      </c>
      <c r="R302" s="353"/>
      <c r="S302" s="355"/>
      <c r="T302" s="35"/>
      <c r="U302" s="36"/>
      <c r="V302" s="436"/>
      <c r="W302" s="437"/>
      <c r="X302" s="437"/>
      <c r="Y302" s="438"/>
      <c r="Z302" s="195"/>
    </row>
    <row r="303" spans="1:27" ht="20.100000000000001" customHeight="1" x14ac:dyDescent="0.15">
      <c r="A303" s="123"/>
      <c r="B303" s="123"/>
      <c r="C303" s="146"/>
      <c r="E303" s="435"/>
      <c r="F303" s="432" t="s">
        <v>191</v>
      </c>
      <c r="G303" s="432"/>
      <c r="H303" s="432"/>
      <c r="I303" s="432"/>
      <c r="J303" s="432"/>
      <c r="K303" s="446"/>
      <c r="L303" s="35"/>
      <c r="M303" s="36"/>
      <c r="N303" s="434"/>
      <c r="P303" s="435"/>
      <c r="Q303" s="352" t="s">
        <v>203</v>
      </c>
      <c r="R303" s="353"/>
      <c r="S303" s="355"/>
      <c r="T303" s="35"/>
      <c r="U303" s="36"/>
      <c r="V303" s="436"/>
      <c r="W303" s="437"/>
      <c r="X303" s="437"/>
      <c r="Y303" s="438"/>
      <c r="Z303" s="195"/>
    </row>
    <row r="304" spans="1:27" ht="20.100000000000001" customHeight="1" x14ac:dyDescent="0.15">
      <c r="A304" s="123"/>
      <c r="B304" s="123"/>
      <c r="C304" s="146"/>
      <c r="E304" s="435"/>
      <c r="F304" s="432" t="s">
        <v>82</v>
      </c>
      <c r="G304" s="432"/>
      <c r="H304" s="432"/>
      <c r="I304" s="432"/>
      <c r="J304" s="432"/>
      <c r="K304" s="446"/>
      <c r="L304" s="35"/>
      <c r="M304" s="36"/>
      <c r="N304" s="434"/>
      <c r="P304" s="435"/>
      <c r="Q304" s="352" t="s">
        <v>204</v>
      </c>
      <c r="R304" s="353"/>
      <c r="S304" s="355"/>
      <c r="T304" s="35"/>
      <c r="U304" s="36"/>
      <c r="V304" s="436"/>
      <c r="W304" s="437"/>
      <c r="X304" s="437"/>
      <c r="Y304" s="438"/>
      <c r="Z304" s="195"/>
    </row>
    <row r="305" spans="1:26" ht="20.100000000000001" customHeight="1" x14ac:dyDescent="0.15">
      <c r="A305" s="123"/>
      <c r="B305" s="123"/>
      <c r="C305" s="146"/>
      <c r="E305" s="435"/>
      <c r="F305" s="432" t="s">
        <v>0</v>
      </c>
      <c r="G305" s="432"/>
      <c r="H305" s="432"/>
      <c r="I305" s="432"/>
      <c r="J305" s="432"/>
      <c r="K305" s="446"/>
      <c r="L305" s="35"/>
      <c r="M305" s="36"/>
      <c r="N305" s="434"/>
      <c r="P305" s="435"/>
      <c r="Q305" s="352" t="s">
        <v>205</v>
      </c>
      <c r="R305" s="353"/>
      <c r="S305" s="355"/>
      <c r="T305" s="35"/>
      <c r="U305" s="36"/>
      <c r="V305" s="436"/>
      <c r="W305" s="437"/>
      <c r="X305" s="437"/>
      <c r="Y305" s="438"/>
      <c r="Z305" s="195"/>
    </row>
    <row r="306" spans="1:26" ht="20.100000000000001" customHeight="1" x14ac:dyDescent="0.15">
      <c r="A306" s="123"/>
      <c r="B306" s="123"/>
      <c r="C306" s="146"/>
      <c r="E306" s="435"/>
      <c r="F306" s="432" t="s">
        <v>1</v>
      </c>
      <c r="G306" s="432"/>
      <c r="H306" s="432"/>
      <c r="I306" s="432"/>
      <c r="J306" s="432"/>
      <c r="K306" s="446"/>
      <c r="L306" s="35"/>
      <c r="M306" s="36"/>
      <c r="N306" s="434"/>
      <c r="P306" s="447"/>
      <c r="Q306" s="448" t="s">
        <v>206</v>
      </c>
      <c r="R306" s="449"/>
      <c r="S306" s="450"/>
      <c r="T306" s="63"/>
      <c r="U306" s="64"/>
      <c r="V306" s="451"/>
      <c r="W306" s="452"/>
      <c r="X306" s="452"/>
      <c r="Y306" s="453"/>
      <c r="Z306" s="195"/>
    </row>
    <row r="307" spans="1:26" ht="20.100000000000001" customHeight="1" x14ac:dyDescent="0.15">
      <c r="A307" s="123"/>
      <c r="B307" s="123"/>
      <c r="C307" s="146"/>
      <c r="E307" s="435"/>
      <c r="F307" s="432" t="s">
        <v>2</v>
      </c>
      <c r="G307" s="432"/>
      <c r="H307" s="432"/>
      <c r="I307" s="432"/>
      <c r="J307" s="432"/>
      <c r="K307" s="446"/>
      <c r="L307" s="35"/>
      <c r="M307" s="36"/>
      <c r="N307" s="434"/>
      <c r="P307" s="386" t="s">
        <v>58</v>
      </c>
      <c r="Q307" s="387"/>
      <c r="R307" s="387"/>
      <c r="S307" s="454"/>
      <c r="T307" s="121"/>
      <c r="U307" s="122"/>
      <c r="V307" s="455"/>
      <c r="W307" s="456"/>
      <c r="X307" s="456"/>
      <c r="Y307" s="457"/>
      <c r="Z307" s="195"/>
    </row>
    <row r="308" spans="1:26" ht="20.100000000000001" customHeight="1" x14ac:dyDescent="0.15">
      <c r="A308" s="458"/>
      <c r="B308" s="458"/>
      <c r="C308" s="146"/>
      <c r="E308" s="435"/>
      <c r="F308" s="432" t="s">
        <v>192</v>
      </c>
      <c r="G308" s="432"/>
      <c r="H308" s="432"/>
      <c r="I308" s="432"/>
      <c r="J308" s="432"/>
      <c r="K308" s="446"/>
      <c r="L308" s="35"/>
      <c r="M308" s="36"/>
      <c r="N308" s="434"/>
      <c r="P308" s="459" t="s">
        <v>37</v>
      </c>
      <c r="Q308" s="444" t="s">
        <v>96</v>
      </c>
      <c r="R308" s="460"/>
      <c r="S308" s="461"/>
      <c r="T308" s="66"/>
      <c r="U308" s="70"/>
      <c r="V308" s="66"/>
      <c r="W308" s="69"/>
      <c r="X308" s="69"/>
      <c r="Y308" s="67"/>
      <c r="Z308" s="195"/>
    </row>
    <row r="309" spans="1:26" ht="20.100000000000001" customHeight="1" x14ac:dyDescent="0.15">
      <c r="A309" s="458"/>
      <c r="B309" s="458"/>
      <c r="C309" s="146"/>
      <c r="E309" s="435"/>
      <c r="F309" s="432" t="s">
        <v>193</v>
      </c>
      <c r="G309" s="432"/>
      <c r="H309" s="432"/>
      <c r="I309" s="432"/>
      <c r="J309" s="432"/>
      <c r="K309" s="446"/>
      <c r="L309" s="35"/>
      <c r="M309" s="36"/>
      <c r="N309" s="434"/>
      <c r="P309" s="462"/>
      <c r="Q309" s="446" t="s">
        <v>97</v>
      </c>
      <c r="R309" s="463"/>
      <c r="S309" s="464"/>
      <c r="T309" s="35"/>
      <c r="U309" s="68"/>
      <c r="V309" s="35"/>
      <c r="W309" s="65"/>
      <c r="X309" s="65"/>
      <c r="Y309" s="36"/>
      <c r="Z309" s="195"/>
    </row>
    <row r="310" spans="1:26" ht="20.100000000000001" customHeight="1" x14ac:dyDescent="0.15">
      <c r="A310" s="458"/>
      <c r="B310" s="458"/>
      <c r="C310" s="146"/>
      <c r="E310" s="435"/>
      <c r="F310" s="432" t="s">
        <v>211</v>
      </c>
      <c r="G310" s="432"/>
      <c r="H310" s="432"/>
      <c r="I310" s="432"/>
      <c r="J310" s="432"/>
      <c r="K310" s="446"/>
      <c r="L310" s="35"/>
      <c r="M310" s="36"/>
      <c r="N310" s="434"/>
      <c r="P310" s="462"/>
      <c r="Q310" s="446" t="s">
        <v>98</v>
      </c>
      <c r="R310" s="463"/>
      <c r="S310" s="464"/>
      <c r="T310" s="35"/>
      <c r="U310" s="68"/>
      <c r="V310" s="35"/>
      <c r="W310" s="65"/>
      <c r="X310" s="65"/>
      <c r="Y310" s="36"/>
      <c r="Z310" s="195"/>
    </row>
    <row r="311" spans="1:26" ht="20.100000000000001" customHeight="1" x14ac:dyDescent="0.15">
      <c r="A311" s="458"/>
      <c r="B311" s="458"/>
      <c r="C311" s="146"/>
      <c r="E311" s="435"/>
      <c r="F311" s="432" t="s">
        <v>212</v>
      </c>
      <c r="G311" s="432"/>
      <c r="H311" s="432"/>
      <c r="I311" s="432"/>
      <c r="J311" s="432"/>
      <c r="K311" s="446"/>
      <c r="L311" s="35"/>
      <c r="M311" s="36"/>
      <c r="N311" s="434"/>
      <c r="P311" s="462"/>
      <c r="Q311" s="446" t="s">
        <v>99</v>
      </c>
      <c r="R311" s="463"/>
      <c r="S311" s="464"/>
      <c r="T311" s="35"/>
      <c r="U311" s="68"/>
      <c r="V311" s="35"/>
      <c r="W311" s="65"/>
      <c r="X311" s="65"/>
      <c r="Y311" s="36"/>
      <c r="Z311" s="195"/>
    </row>
    <row r="312" spans="1:26" ht="20.100000000000001" customHeight="1" x14ac:dyDescent="0.15">
      <c r="A312" s="458"/>
      <c r="B312" s="458"/>
      <c r="C312" s="146"/>
      <c r="E312" s="435"/>
      <c r="F312" s="432" t="s">
        <v>213</v>
      </c>
      <c r="G312" s="432"/>
      <c r="H312" s="432"/>
      <c r="I312" s="432"/>
      <c r="J312" s="432"/>
      <c r="K312" s="446"/>
      <c r="L312" s="35"/>
      <c r="M312" s="36"/>
      <c r="N312" s="434"/>
      <c r="O312" s="172"/>
      <c r="P312" s="462"/>
      <c r="Q312" s="446" t="s">
        <v>100</v>
      </c>
      <c r="R312" s="463"/>
      <c r="S312" s="464"/>
      <c r="T312" s="35"/>
      <c r="U312" s="68"/>
      <c r="V312" s="35"/>
      <c r="W312" s="65"/>
      <c r="X312" s="65"/>
      <c r="Y312" s="36"/>
      <c r="Z312" s="195"/>
    </row>
    <row r="313" spans="1:26" ht="20.100000000000001" customHeight="1" x14ac:dyDescent="0.15">
      <c r="A313" s="458"/>
      <c r="B313" s="458"/>
      <c r="C313" s="146"/>
      <c r="E313" s="435"/>
      <c r="F313" s="432" t="s">
        <v>194</v>
      </c>
      <c r="G313" s="432"/>
      <c r="H313" s="432"/>
      <c r="I313" s="432"/>
      <c r="J313" s="432"/>
      <c r="K313" s="446"/>
      <c r="L313" s="35"/>
      <c r="M313" s="36"/>
      <c r="N313" s="434"/>
      <c r="O313" s="172"/>
      <c r="P313" s="462"/>
      <c r="Q313" s="446" t="s">
        <v>101</v>
      </c>
      <c r="R313" s="463"/>
      <c r="S313" s="464"/>
      <c r="T313" s="35"/>
      <c r="U313" s="68"/>
      <c r="V313" s="35"/>
      <c r="W313" s="65"/>
      <c r="X313" s="65"/>
      <c r="Y313" s="36"/>
      <c r="Z313" s="195"/>
    </row>
    <row r="314" spans="1:26" ht="20.100000000000001" customHeight="1" x14ac:dyDescent="0.15">
      <c r="A314" s="458"/>
      <c r="B314" s="458"/>
      <c r="C314" s="146"/>
      <c r="E314" s="435"/>
      <c r="F314" s="432" t="s">
        <v>83</v>
      </c>
      <c r="G314" s="432"/>
      <c r="H314" s="432"/>
      <c r="I314" s="432"/>
      <c r="J314" s="432"/>
      <c r="K314" s="446"/>
      <c r="L314" s="35"/>
      <c r="M314" s="36"/>
      <c r="N314" s="434"/>
      <c r="O314" s="172"/>
      <c r="P314" s="462"/>
      <c r="Q314" s="446" t="s">
        <v>102</v>
      </c>
      <c r="R314" s="463"/>
      <c r="S314" s="464"/>
      <c r="T314" s="35"/>
      <c r="U314" s="68"/>
      <c r="V314" s="35"/>
      <c r="W314" s="65"/>
      <c r="X314" s="65"/>
      <c r="Y314" s="36"/>
      <c r="Z314" s="195"/>
    </row>
    <row r="315" spans="1:26" ht="20.100000000000001" customHeight="1" x14ac:dyDescent="0.15">
      <c r="A315" s="458"/>
      <c r="B315" s="458"/>
      <c r="C315" s="146"/>
      <c r="E315" s="447"/>
      <c r="F315" s="440" t="s">
        <v>84</v>
      </c>
      <c r="G315" s="440"/>
      <c r="H315" s="440"/>
      <c r="I315" s="440"/>
      <c r="J315" s="440"/>
      <c r="K315" s="465"/>
      <c r="L315" s="63"/>
      <c r="M315" s="64"/>
      <c r="N315" s="466"/>
      <c r="O315" s="172"/>
      <c r="P315" s="462"/>
      <c r="Q315" s="446" t="s">
        <v>235</v>
      </c>
      <c r="R315" s="463"/>
      <c r="S315" s="464"/>
      <c r="T315" s="35"/>
      <c r="U315" s="68"/>
      <c r="V315" s="35"/>
      <c r="W315" s="65"/>
      <c r="X315" s="65"/>
      <c r="Y315" s="36"/>
      <c r="Z315" s="195"/>
    </row>
    <row r="316" spans="1:26" ht="20.100000000000001" customHeight="1" x14ac:dyDescent="0.15">
      <c r="A316" s="458"/>
      <c r="B316" s="458"/>
      <c r="C316" s="146"/>
      <c r="E316" s="424" t="s">
        <v>189</v>
      </c>
      <c r="F316" s="443" t="s">
        <v>112</v>
      </c>
      <c r="G316" s="443"/>
      <c r="H316" s="443"/>
      <c r="I316" s="443"/>
      <c r="J316" s="443"/>
      <c r="K316" s="444"/>
      <c r="L316" s="66"/>
      <c r="M316" s="67"/>
      <c r="N316" s="7"/>
      <c r="O316" s="172"/>
      <c r="P316" s="462"/>
      <c r="Q316" s="446" t="s">
        <v>150</v>
      </c>
      <c r="R316" s="463"/>
      <c r="S316" s="464"/>
      <c r="T316" s="35"/>
      <c r="U316" s="68"/>
      <c r="V316" s="467"/>
      <c r="W316" s="437"/>
      <c r="X316" s="437"/>
      <c r="Y316" s="438"/>
      <c r="Z316" s="195"/>
    </row>
    <row r="317" spans="1:26" ht="20.100000000000001" customHeight="1" x14ac:dyDescent="0.15">
      <c r="A317" s="458"/>
      <c r="B317" s="458"/>
      <c r="C317" s="146"/>
      <c r="E317" s="435"/>
      <c r="F317" s="432" t="s">
        <v>86</v>
      </c>
      <c r="G317" s="432"/>
      <c r="H317" s="432"/>
      <c r="I317" s="432"/>
      <c r="J317" s="432"/>
      <c r="K317" s="446"/>
      <c r="L317" s="35"/>
      <c r="M317" s="36"/>
      <c r="N317" s="8"/>
      <c r="O317" s="172"/>
      <c r="P317" s="468"/>
      <c r="Q317" s="465" t="s">
        <v>103</v>
      </c>
      <c r="R317" s="469"/>
      <c r="S317" s="470"/>
      <c r="T317" s="63"/>
      <c r="U317" s="64"/>
      <c r="V317" s="471"/>
      <c r="W317" s="472"/>
      <c r="X317" s="472"/>
      <c r="Y317" s="473"/>
      <c r="Z317" s="195"/>
    </row>
    <row r="318" spans="1:26" ht="20.100000000000001" customHeight="1" x14ac:dyDescent="0.15">
      <c r="A318" s="458"/>
      <c r="B318" s="458"/>
      <c r="C318" s="146"/>
      <c r="E318" s="435"/>
      <c r="F318" s="432" t="s">
        <v>87</v>
      </c>
      <c r="G318" s="432"/>
      <c r="H318" s="432"/>
      <c r="I318" s="432"/>
      <c r="J318" s="432"/>
      <c r="K318" s="446"/>
      <c r="L318" s="35"/>
      <c r="M318" s="36"/>
      <c r="N318" s="8"/>
      <c r="O318" s="172"/>
      <c r="P318" s="474" t="s">
        <v>59</v>
      </c>
      <c r="Q318" s="475" t="s">
        <v>104</v>
      </c>
      <c r="R318" s="476"/>
      <c r="S318" s="477"/>
      <c r="T318" s="66"/>
      <c r="U318" s="67"/>
      <c r="V318" s="478"/>
      <c r="W318" s="479"/>
      <c r="X318" s="479"/>
      <c r="Y318" s="480"/>
      <c r="Z318" s="195"/>
    </row>
    <row r="319" spans="1:26" ht="20.100000000000001" customHeight="1" x14ac:dyDescent="0.15">
      <c r="A319" s="458"/>
      <c r="B319" s="458"/>
      <c r="C319" s="146"/>
      <c r="E319" s="435"/>
      <c r="F319" s="432" t="s">
        <v>88</v>
      </c>
      <c r="G319" s="432"/>
      <c r="H319" s="432"/>
      <c r="I319" s="432"/>
      <c r="J319" s="432"/>
      <c r="K319" s="446"/>
      <c r="L319" s="35"/>
      <c r="M319" s="36"/>
      <c r="N319" s="8"/>
      <c r="O319" s="172"/>
      <c r="P319" s="481"/>
      <c r="Q319" s="446" t="s">
        <v>105</v>
      </c>
      <c r="R319" s="463"/>
      <c r="S319" s="464"/>
      <c r="T319" s="35"/>
      <c r="U319" s="36"/>
      <c r="V319" s="482"/>
      <c r="W319" s="483"/>
      <c r="X319" s="483"/>
      <c r="Y319" s="484"/>
      <c r="Z319" s="195"/>
    </row>
    <row r="320" spans="1:26" ht="20.100000000000001" customHeight="1" x14ac:dyDescent="0.15">
      <c r="A320" s="458"/>
      <c r="B320" s="458"/>
      <c r="C320" s="146"/>
      <c r="E320" s="435"/>
      <c r="F320" s="432" t="s">
        <v>113</v>
      </c>
      <c r="G320" s="432"/>
      <c r="H320" s="432"/>
      <c r="I320" s="432"/>
      <c r="J320" s="432"/>
      <c r="K320" s="446"/>
      <c r="L320" s="35"/>
      <c r="M320" s="36"/>
      <c r="N320" s="8"/>
      <c r="O320" s="172"/>
      <c r="P320" s="481"/>
      <c r="Q320" s="446" t="s">
        <v>106</v>
      </c>
      <c r="R320" s="463"/>
      <c r="S320" s="464"/>
      <c r="T320" s="35"/>
      <c r="U320" s="36"/>
      <c r="V320" s="482"/>
      <c r="W320" s="483"/>
      <c r="X320" s="483"/>
      <c r="Y320" s="484"/>
      <c r="Z320" s="195"/>
    </row>
    <row r="321" spans="1:27" ht="20.100000000000001" customHeight="1" x14ac:dyDescent="0.15">
      <c r="A321" s="458"/>
      <c r="B321" s="458"/>
      <c r="C321" s="146"/>
      <c r="E321" s="435"/>
      <c r="F321" s="432" t="s">
        <v>196</v>
      </c>
      <c r="G321" s="432"/>
      <c r="H321" s="432"/>
      <c r="I321" s="432"/>
      <c r="J321" s="432"/>
      <c r="K321" s="446"/>
      <c r="L321" s="35"/>
      <c r="M321" s="36"/>
      <c r="N321" s="8"/>
      <c r="O321" s="172"/>
      <c r="P321" s="481"/>
      <c r="Q321" s="446" t="s">
        <v>107</v>
      </c>
      <c r="R321" s="463"/>
      <c r="S321" s="464"/>
      <c r="T321" s="35"/>
      <c r="U321" s="36"/>
      <c r="V321" s="482"/>
      <c r="W321" s="483"/>
      <c r="X321" s="483"/>
      <c r="Y321" s="484"/>
      <c r="Z321" s="195"/>
    </row>
    <row r="322" spans="1:27" ht="20.100000000000001" customHeight="1" x14ac:dyDescent="0.15">
      <c r="A322" s="458"/>
      <c r="B322" s="458"/>
      <c r="C322" s="146"/>
      <c r="E322" s="435"/>
      <c r="F322" s="432" t="s">
        <v>114</v>
      </c>
      <c r="G322" s="432"/>
      <c r="H322" s="432"/>
      <c r="I322" s="432"/>
      <c r="J322" s="432"/>
      <c r="K322" s="446"/>
      <c r="L322" s="35"/>
      <c r="M322" s="36"/>
      <c r="N322" s="8"/>
      <c r="O322" s="172"/>
      <c r="P322" s="485"/>
      <c r="Q322" s="465" t="s">
        <v>229</v>
      </c>
      <c r="R322" s="469"/>
      <c r="S322" s="470"/>
      <c r="T322" s="63"/>
      <c r="U322" s="64"/>
      <c r="V322" s="471"/>
      <c r="W322" s="472"/>
      <c r="X322" s="472"/>
      <c r="Y322" s="473"/>
      <c r="Z322" s="195"/>
    </row>
    <row r="323" spans="1:27" ht="20.100000000000001" customHeight="1" x14ac:dyDescent="0.15">
      <c r="A323" s="458"/>
      <c r="B323" s="458"/>
      <c r="C323" s="146"/>
      <c r="E323" s="435"/>
      <c r="F323" s="432" t="s">
        <v>93</v>
      </c>
      <c r="G323" s="432"/>
      <c r="H323" s="432"/>
      <c r="I323" s="432"/>
      <c r="J323" s="432"/>
      <c r="K323" s="446"/>
      <c r="L323" s="35"/>
      <c r="M323" s="36"/>
      <c r="N323" s="8"/>
      <c r="O323" s="172"/>
      <c r="P323" s="486" t="str">
        <f>"*1 具体的な内容を ("&amp;D338&amp;")"&amp;E338&amp;" に入力してください。"</f>
        <v>*1 具体的な内容を (5)その他の具体的な内容 に入力してください。</v>
      </c>
      <c r="X323" s="172"/>
      <c r="Z323" s="195"/>
    </row>
    <row r="324" spans="1:27" ht="20.100000000000001" customHeight="1" x14ac:dyDescent="0.15">
      <c r="A324" s="123"/>
      <c r="B324" s="123"/>
      <c r="C324" s="146"/>
      <c r="E324" s="435"/>
      <c r="F324" s="446" t="s">
        <v>115</v>
      </c>
      <c r="G324" s="463"/>
      <c r="H324" s="463"/>
      <c r="I324" s="463"/>
      <c r="J324" s="463"/>
      <c r="K324" s="464"/>
      <c r="L324" s="35"/>
      <c r="M324" s="36"/>
      <c r="N324" s="8"/>
      <c r="O324" s="172"/>
      <c r="P324" s="172"/>
      <c r="X324" s="172"/>
      <c r="Z324" s="195"/>
    </row>
    <row r="325" spans="1:27" ht="20.100000000000001" customHeight="1" x14ac:dyDescent="0.15">
      <c r="A325" s="123"/>
      <c r="B325" s="123"/>
      <c r="C325" s="146"/>
      <c r="E325" s="435"/>
      <c r="F325" s="446" t="s">
        <v>116</v>
      </c>
      <c r="G325" s="463"/>
      <c r="H325" s="463"/>
      <c r="I325" s="463"/>
      <c r="J325" s="463"/>
      <c r="K325" s="464"/>
      <c r="L325" s="35"/>
      <c r="M325" s="36"/>
      <c r="N325" s="8"/>
      <c r="O325" s="172"/>
      <c r="P325" s="172"/>
      <c r="X325" s="172"/>
      <c r="Z325" s="195"/>
    </row>
    <row r="326" spans="1:27" ht="20.100000000000001" customHeight="1" x14ac:dyDescent="0.15">
      <c r="A326" s="123"/>
      <c r="B326" s="123"/>
      <c r="C326" s="146"/>
      <c r="E326" s="435"/>
      <c r="F326" s="446" t="s">
        <v>117</v>
      </c>
      <c r="G326" s="463"/>
      <c r="H326" s="463"/>
      <c r="I326" s="463"/>
      <c r="J326" s="463"/>
      <c r="K326" s="464"/>
      <c r="L326" s="35"/>
      <c r="M326" s="36"/>
      <c r="N326" s="8"/>
      <c r="O326" s="172"/>
      <c r="P326" s="172"/>
      <c r="X326" s="172"/>
      <c r="Z326" s="195"/>
    </row>
    <row r="327" spans="1:27" ht="20.100000000000001" customHeight="1" x14ac:dyDescent="0.15">
      <c r="A327" s="123"/>
      <c r="B327" s="123"/>
      <c r="C327" s="146"/>
      <c r="E327" s="435"/>
      <c r="F327" s="446" t="s">
        <v>92</v>
      </c>
      <c r="G327" s="463"/>
      <c r="H327" s="463"/>
      <c r="I327" s="463"/>
      <c r="J327" s="463"/>
      <c r="K327" s="464"/>
      <c r="L327" s="35"/>
      <c r="M327" s="36"/>
      <c r="N327" s="8"/>
      <c r="O327" s="172"/>
      <c r="P327" s="172"/>
      <c r="X327" s="172"/>
      <c r="Z327" s="195"/>
    </row>
    <row r="328" spans="1:27" ht="20.100000000000001" customHeight="1" x14ac:dyDescent="0.15">
      <c r="A328" s="123"/>
      <c r="B328" s="123"/>
      <c r="C328" s="146"/>
      <c r="E328" s="435"/>
      <c r="F328" s="446" t="s">
        <v>118</v>
      </c>
      <c r="G328" s="463"/>
      <c r="H328" s="463"/>
      <c r="I328" s="463"/>
      <c r="J328" s="463"/>
      <c r="K328" s="464"/>
      <c r="L328" s="35"/>
      <c r="M328" s="36"/>
      <c r="N328" s="8"/>
      <c r="O328" s="172"/>
      <c r="P328" s="172"/>
      <c r="X328" s="172"/>
      <c r="Z328" s="195"/>
    </row>
    <row r="329" spans="1:27" ht="20.100000000000001" customHeight="1" x14ac:dyDescent="0.15">
      <c r="A329" s="123"/>
      <c r="B329" s="123"/>
      <c r="C329" s="146"/>
      <c r="E329" s="435"/>
      <c r="F329" s="446" t="s">
        <v>91</v>
      </c>
      <c r="G329" s="463"/>
      <c r="H329" s="463"/>
      <c r="I329" s="463"/>
      <c r="J329" s="463"/>
      <c r="K329" s="464"/>
      <c r="L329" s="35"/>
      <c r="M329" s="36"/>
      <c r="N329" s="8"/>
      <c r="O329" s="172"/>
      <c r="P329" s="172"/>
      <c r="Q329" s="172"/>
      <c r="R329" s="172"/>
      <c r="S329" s="172"/>
      <c r="T329" s="172"/>
      <c r="U329" s="172"/>
      <c r="X329" s="172"/>
      <c r="Z329" s="195"/>
    </row>
    <row r="330" spans="1:27" ht="20.100000000000001" customHeight="1" x14ac:dyDescent="0.15">
      <c r="A330" s="123"/>
      <c r="B330" s="123"/>
      <c r="C330" s="146"/>
      <c r="E330" s="435"/>
      <c r="F330" s="432" t="s">
        <v>85</v>
      </c>
      <c r="G330" s="432"/>
      <c r="H330" s="432"/>
      <c r="I330" s="432"/>
      <c r="J330" s="432"/>
      <c r="K330" s="446"/>
      <c r="L330" s="35"/>
      <c r="M330" s="36"/>
      <c r="N330" s="8"/>
      <c r="O330" s="172"/>
      <c r="P330" s="172"/>
      <c r="Q330" s="172"/>
      <c r="R330" s="172"/>
      <c r="S330" s="172"/>
      <c r="T330" s="172"/>
      <c r="U330" s="172"/>
      <c r="X330" s="172"/>
      <c r="Z330" s="195"/>
    </row>
    <row r="331" spans="1:27" ht="20.100000000000001" customHeight="1" x14ac:dyDescent="0.15">
      <c r="A331" s="123"/>
      <c r="B331" s="123"/>
      <c r="C331" s="146"/>
      <c r="E331" s="435"/>
      <c r="F331" s="432" t="s">
        <v>197</v>
      </c>
      <c r="G331" s="432"/>
      <c r="H331" s="432"/>
      <c r="I331" s="432"/>
      <c r="J331" s="432"/>
      <c r="K331" s="446"/>
      <c r="L331" s="35"/>
      <c r="M331" s="36"/>
      <c r="N331" s="8"/>
      <c r="O331" s="153"/>
      <c r="P331" s="153"/>
      <c r="Q331" s="153"/>
      <c r="R331" s="153"/>
      <c r="S331" s="153"/>
      <c r="T331" s="153"/>
      <c r="U331" s="153"/>
      <c r="X331" s="153"/>
      <c r="Y331" s="153"/>
      <c r="Z331" s="403"/>
      <c r="AA331" s="153"/>
    </row>
    <row r="332" spans="1:27" ht="20.100000000000001" customHeight="1" x14ac:dyDescent="0.15">
      <c r="A332" s="123"/>
      <c r="B332" s="123"/>
      <c r="C332" s="155"/>
      <c r="D332" s="152"/>
      <c r="E332" s="435"/>
      <c r="F332" s="432" t="s">
        <v>89</v>
      </c>
      <c r="G332" s="432"/>
      <c r="H332" s="432"/>
      <c r="I332" s="432"/>
      <c r="J332" s="432"/>
      <c r="K332" s="446"/>
      <c r="L332" s="35"/>
      <c r="M332" s="36"/>
      <c r="N332" s="8"/>
      <c r="O332" s="172"/>
      <c r="P332" s="172"/>
      <c r="Q332" s="172"/>
      <c r="R332" s="171"/>
      <c r="S332" s="172"/>
      <c r="T332" s="487"/>
      <c r="U332" s="487"/>
      <c r="X332" s="487"/>
      <c r="Y332" s="172"/>
      <c r="Z332" s="151"/>
    </row>
    <row r="333" spans="1:27" ht="20.100000000000001" customHeight="1" x14ac:dyDescent="0.15">
      <c r="A333" s="123"/>
      <c r="B333" s="488"/>
      <c r="C333" s="152"/>
      <c r="D333" s="151"/>
      <c r="E333" s="435"/>
      <c r="F333" s="432" t="s">
        <v>90</v>
      </c>
      <c r="G333" s="432"/>
      <c r="H333" s="432"/>
      <c r="I333" s="432"/>
      <c r="J333" s="432"/>
      <c r="K333" s="446"/>
      <c r="L333" s="35"/>
      <c r="M333" s="36"/>
      <c r="N333" s="8"/>
      <c r="O333" s="172"/>
      <c r="P333" s="172"/>
      <c r="Q333" s="172"/>
      <c r="R333" s="172"/>
      <c r="S333" s="172"/>
      <c r="T333" s="172"/>
      <c r="U333" s="172"/>
      <c r="X333" s="172"/>
      <c r="Y333" s="172"/>
      <c r="Z333" s="151"/>
    </row>
    <row r="334" spans="1:27" ht="20.100000000000001" customHeight="1" x14ac:dyDescent="0.15">
      <c r="B334" s="195"/>
      <c r="E334" s="435"/>
      <c r="F334" s="432" t="s">
        <v>94</v>
      </c>
      <c r="G334" s="432"/>
      <c r="H334" s="432"/>
      <c r="I334" s="432"/>
      <c r="J334" s="432"/>
      <c r="K334" s="446"/>
      <c r="L334" s="35"/>
      <c r="M334" s="36"/>
      <c r="N334" s="8"/>
      <c r="Z334" s="195"/>
    </row>
    <row r="335" spans="1:27" ht="20.100000000000001" customHeight="1" x14ac:dyDescent="0.15">
      <c r="B335" s="195"/>
      <c r="E335" s="435"/>
      <c r="F335" s="432" t="s">
        <v>119</v>
      </c>
      <c r="G335" s="432"/>
      <c r="H335" s="432"/>
      <c r="I335" s="432"/>
      <c r="J335" s="432"/>
      <c r="K335" s="446"/>
      <c r="L335" s="35"/>
      <c r="M335" s="36"/>
      <c r="N335" s="8"/>
      <c r="Z335" s="195"/>
    </row>
    <row r="336" spans="1:27" ht="20.100000000000001" customHeight="1" x14ac:dyDescent="0.15">
      <c r="B336" s="195"/>
      <c r="E336" s="447"/>
      <c r="F336" s="440" t="s">
        <v>120</v>
      </c>
      <c r="G336" s="440"/>
      <c r="H336" s="440"/>
      <c r="I336" s="440"/>
      <c r="J336" s="440"/>
      <c r="K336" s="465"/>
      <c r="L336" s="63"/>
      <c r="M336" s="64"/>
      <c r="N336" s="9"/>
      <c r="Z336" s="195"/>
    </row>
    <row r="337" spans="1:26" ht="20.100000000000001" customHeight="1" x14ac:dyDescent="0.15">
      <c r="B337" s="195"/>
      <c r="E337" s="486"/>
      <c r="F337" s="489"/>
      <c r="G337" s="489"/>
      <c r="H337" s="489"/>
      <c r="I337" s="489"/>
      <c r="J337" s="489"/>
      <c r="K337" s="489"/>
      <c r="L337" s="490"/>
      <c r="M337" s="490"/>
      <c r="N337" s="491"/>
      <c r="Z337" s="195"/>
    </row>
    <row r="338" spans="1:26" ht="20.100000000000001" customHeight="1" x14ac:dyDescent="0.15">
      <c r="B338" s="195"/>
      <c r="D338" s="147">
        <v>5</v>
      </c>
      <c r="E338" s="397" t="s">
        <v>224</v>
      </c>
      <c r="Z338" s="195"/>
    </row>
    <row r="339" spans="1:26" ht="60" customHeight="1" x14ac:dyDescent="0.15">
      <c r="A339" s="128">
        <f>IFERROR(IF(AND($T322="○", TRIM($E339)=""),1001,0),3)</f>
        <v>0</v>
      </c>
      <c r="B339" s="195"/>
      <c r="E339" s="496"/>
      <c r="F339" s="497"/>
      <c r="G339" s="497"/>
      <c r="H339" s="497"/>
      <c r="I339" s="497"/>
      <c r="J339" s="497"/>
      <c r="K339" s="497"/>
      <c r="L339" s="497"/>
      <c r="M339" s="497"/>
      <c r="N339" s="497"/>
      <c r="O339" s="497"/>
      <c r="P339" s="497"/>
      <c r="Q339" s="497"/>
      <c r="R339" s="497"/>
      <c r="S339" s="497"/>
      <c r="T339" s="497"/>
      <c r="U339" s="497"/>
      <c r="V339" s="497"/>
      <c r="W339" s="497"/>
      <c r="X339" s="497"/>
      <c r="Y339" s="497"/>
      <c r="Z339" s="195"/>
    </row>
    <row r="340" spans="1:26" ht="20.100000000000001" customHeight="1" x14ac:dyDescent="0.15">
      <c r="B340" s="195"/>
      <c r="C340" s="200"/>
      <c r="D340" s="201"/>
      <c r="E340" s="201"/>
      <c r="F340" s="201"/>
      <c r="G340" s="201"/>
      <c r="H340" s="201"/>
      <c r="I340" s="201"/>
      <c r="J340" s="201"/>
      <c r="K340" s="201"/>
      <c r="L340" s="201"/>
      <c r="M340" s="201"/>
      <c r="N340" s="201"/>
      <c r="O340" s="201"/>
      <c r="P340" s="201"/>
      <c r="Q340" s="201"/>
      <c r="R340" s="201"/>
      <c r="S340" s="201"/>
      <c r="T340" s="201"/>
      <c r="U340" s="201"/>
      <c r="V340" s="201"/>
      <c r="W340" s="201"/>
      <c r="X340" s="201"/>
      <c r="Y340" s="201"/>
      <c r="Z340" s="492"/>
    </row>
  </sheetData>
  <sheetProtection algorithmName="SHA-512" hashValue="1hzswGjMqaZYRmv27fGIDWlluKpi3PV4khy4JjeUfs8ddeRJFDjT2z8hF8M+hE2J5t/2THK89iKev+kq6K4HIg==" saltValue="1c32EEJ/6B77d9eQLrcM6Q==" spinCount="100000" sheet="1" objects="1" scenarios="1"/>
  <dataConsolidate/>
  <mergeCells count="491">
    <mergeCell ref="E339:Y339"/>
    <mergeCell ref="F301:K301"/>
    <mergeCell ref="L301:M301"/>
    <mergeCell ref="Q301:S301"/>
    <mergeCell ref="T301:U301"/>
    <mergeCell ref="V301:Y301"/>
    <mergeCell ref="F302:K302"/>
    <mergeCell ref="L302:M302"/>
    <mergeCell ref="Q302:S302"/>
    <mergeCell ref="T302:U302"/>
    <mergeCell ref="V302:Y302"/>
    <mergeCell ref="L323:M323"/>
    <mergeCell ref="L324:M324"/>
    <mergeCell ref="L325:M325"/>
    <mergeCell ref="L326:M326"/>
    <mergeCell ref="L327:M327"/>
    <mergeCell ref="L335:M335"/>
    <mergeCell ref="L336:M336"/>
    <mergeCell ref="T304:U304"/>
    <mergeCell ref="T305:U305"/>
    <mergeCell ref="T306:U306"/>
    <mergeCell ref="T307:U307"/>
    <mergeCell ref="Q317:S317"/>
    <mergeCell ref="Q318:S318"/>
    <mergeCell ref="T298:U298"/>
    <mergeCell ref="V298:Y298"/>
    <mergeCell ref="F299:K299"/>
    <mergeCell ref="L299:M299"/>
    <mergeCell ref="Q299:S299"/>
    <mergeCell ref="T299:U299"/>
    <mergeCell ref="V299:Y299"/>
    <mergeCell ref="F300:K300"/>
    <mergeCell ref="L300:M300"/>
    <mergeCell ref="Q300:S300"/>
    <mergeCell ref="T300:U300"/>
    <mergeCell ref="V300:Y300"/>
    <mergeCell ref="I285:M285"/>
    <mergeCell ref="I286:M286"/>
    <mergeCell ref="E291:H291"/>
    <mergeCell ref="N292:R292"/>
    <mergeCell ref="N293:R293"/>
    <mergeCell ref="I288:M288"/>
    <mergeCell ref="E288:H288"/>
    <mergeCell ref="E298:E300"/>
    <mergeCell ref="F298:K298"/>
    <mergeCell ref="L298:M298"/>
    <mergeCell ref="P298:P306"/>
    <mergeCell ref="Q298:S298"/>
    <mergeCell ref="E301:E315"/>
    <mergeCell ref="F303:K303"/>
    <mergeCell ref="Q303:S303"/>
    <mergeCell ref="P307:S307"/>
    <mergeCell ref="Q313:S313"/>
    <mergeCell ref="P308:P317"/>
    <mergeCell ref="E316:E336"/>
    <mergeCell ref="L320:M320"/>
    <mergeCell ref="L313:M313"/>
    <mergeCell ref="L314:M314"/>
    <mergeCell ref="L319:M319"/>
    <mergeCell ref="L315:M315"/>
    <mergeCell ref="E280:H280"/>
    <mergeCell ref="N280:R280"/>
    <mergeCell ref="I278:M278"/>
    <mergeCell ref="E281:H281"/>
    <mergeCell ref="I281:M281"/>
    <mergeCell ref="N281:R281"/>
    <mergeCell ref="I280:M280"/>
    <mergeCell ref="E282:H282"/>
    <mergeCell ref="I282:M282"/>
    <mergeCell ref="N282:R282"/>
    <mergeCell ref="L316:M316"/>
    <mergeCell ref="Q316:S316"/>
    <mergeCell ref="P318:P322"/>
    <mergeCell ref="Q319:S319"/>
    <mergeCell ref="Q320:S320"/>
    <mergeCell ref="Q321:S321"/>
    <mergeCell ref="E283:H283"/>
    <mergeCell ref="I283:M283"/>
    <mergeCell ref="N283:R283"/>
    <mergeCell ref="Q322:S322"/>
    <mergeCell ref="F315:K315"/>
    <mergeCell ref="F316:K316"/>
    <mergeCell ref="F317:K317"/>
    <mergeCell ref="F318:K318"/>
    <mergeCell ref="F319:K319"/>
    <mergeCell ref="F320:K320"/>
    <mergeCell ref="F310:K310"/>
    <mergeCell ref="F311:K311"/>
    <mergeCell ref="L317:M317"/>
    <mergeCell ref="L318:M318"/>
    <mergeCell ref="Q315:S315"/>
    <mergeCell ref="I287:M287"/>
    <mergeCell ref="E289:H289"/>
    <mergeCell ref="E290:H290"/>
    <mergeCell ref="D230:J230"/>
    <mergeCell ref="K230:N230"/>
    <mergeCell ref="O230:P230"/>
    <mergeCell ref="Q230:R230"/>
    <mergeCell ref="S230:T230"/>
    <mergeCell ref="U230:Y230"/>
    <mergeCell ref="C236:H236"/>
    <mergeCell ref="D238:Y238"/>
    <mergeCell ref="D239:J239"/>
    <mergeCell ref="K239:M239"/>
    <mergeCell ref="O239:R239"/>
    <mergeCell ref="S239:T239"/>
    <mergeCell ref="S231:T231"/>
    <mergeCell ref="U231:Y231"/>
    <mergeCell ref="Q231:R231"/>
    <mergeCell ref="D231:J231"/>
    <mergeCell ref="K231:N231"/>
    <mergeCell ref="O231:P231"/>
    <mergeCell ref="D228:J228"/>
    <mergeCell ref="K228:N228"/>
    <mergeCell ref="O228:P228"/>
    <mergeCell ref="Q228:R228"/>
    <mergeCell ref="S228:T228"/>
    <mergeCell ref="U228:Y228"/>
    <mergeCell ref="D229:J229"/>
    <mergeCell ref="K229:N229"/>
    <mergeCell ref="O229:P229"/>
    <mergeCell ref="Q229:R229"/>
    <mergeCell ref="S229:T229"/>
    <mergeCell ref="U229:Y229"/>
    <mergeCell ref="D225:J225"/>
    <mergeCell ref="K225:N225"/>
    <mergeCell ref="O225:P225"/>
    <mergeCell ref="Q225:R225"/>
    <mergeCell ref="S225:T225"/>
    <mergeCell ref="U225:Y225"/>
    <mergeCell ref="D226:E227"/>
    <mergeCell ref="F226:J226"/>
    <mergeCell ref="K226:N226"/>
    <mergeCell ref="O226:P226"/>
    <mergeCell ref="Q226:R226"/>
    <mergeCell ref="S226:T226"/>
    <mergeCell ref="U226:Y226"/>
    <mergeCell ref="F227:J227"/>
    <mergeCell ref="K227:N227"/>
    <mergeCell ref="O227:P227"/>
    <mergeCell ref="Q227:R227"/>
    <mergeCell ref="S227:T227"/>
    <mergeCell ref="U227:Y227"/>
    <mergeCell ref="E206:H206"/>
    <mergeCell ref="E207:H207"/>
    <mergeCell ref="I207:M207"/>
    <mergeCell ref="E208:H208"/>
    <mergeCell ref="I208:M208"/>
    <mergeCell ref="C219:H219"/>
    <mergeCell ref="D221:Y221"/>
    <mergeCell ref="D222:J224"/>
    <mergeCell ref="K222:P222"/>
    <mergeCell ref="Q222:T222"/>
    <mergeCell ref="U222:Y224"/>
    <mergeCell ref="K223:M223"/>
    <mergeCell ref="K224:M224"/>
    <mergeCell ref="I206:M206"/>
    <mergeCell ref="E214:H214"/>
    <mergeCell ref="E211:H211"/>
    <mergeCell ref="E212:H212"/>
    <mergeCell ref="I214:M214"/>
    <mergeCell ref="E213:H213"/>
    <mergeCell ref="I211:M211"/>
    <mergeCell ref="I213:M213"/>
    <mergeCell ref="I212:M212"/>
    <mergeCell ref="E196:H196"/>
    <mergeCell ref="I196:M196"/>
    <mergeCell ref="E197:H197"/>
    <mergeCell ref="E198:H198"/>
    <mergeCell ref="I198:M198"/>
    <mergeCell ref="E199:H199"/>
    <mergeCell ref="I199:M199"/>
    <mergeCell ref="I189:M189"/>
    <mergeCell ref="E205:H205"/>
    <mergeCell ref="I205:M205"/>
    <mergeCell ref="I204:M204"/>
    <mergeCell ref="I193:M193"/>
    <mergeCell ref="E200:H200"/>
    <mergeCell ref="I200:M200"/>
    <mergeCell ref="E203:H203"/>
    <mergeCell ref="I197:M197"/>
    <mergeCell ref="I203:M203"/>
    <mergeCell ref="E204:H204"/>
    <mergeCell ref="K182:M183"/>
    <mergeCell ref="W182:X182"/>
    <mergeCell ref="W183:X183"/>
    <mergeCell ref="I185:M185"/>
    <mergeCell ref="J186:Y186"/>
    <mergeCell ref="E182:J182"/>
    <mergeCell ref="E183:J183"/>
    <mergeCell ref="I187:M187"/>
    <mergeCell ref="O191:R191"/>
    <mergeCell ref="I191:M191"/>
    <mergeCell ref="N182:V182"/>
    <mergeCell ref="N183:V183"/>
    <mergeCell ref="E179:J179"/>
    <mergeCell ref="K179:M179"/>
    <mergeCell ref="N179:V179"/>
    <mergeCell ref="W179:Y179"/>
    <mergeCell ref="E180:J180"/>
    <mergeCell ref="K180:M180"/>
    <mergeCell ref="N180:V180"/>
    <mergeCell ref="W180:Y180"/>
    <mergeCell ref="E181:J181"/>
    <mergeCell ref="K181:M181"/>
    <mergeCell ref="N181:V181"/>
    <mergeCell ref="W181:X181"/>
    <mergeCell ref="V307:Y307"/>
    <mergeCell ref="V308:Y308"/>
    <mergeCell ref="V309:Y309"/>
    <mergeCell ref="V310:Y310"/>
    <mergeCell ref="V311:Y311"/>
    <mergeCell ref="V312:Y312"/>
    <mergeCell ref="V313:Y313"/>
    <mergeCell ref="T313:U313"/>
    <mergeCell ref="T308:U308"/>
    <mergeCell ref="T309:U309"/>
    <mergeCell ref="T310:U310"/>
    <mergeCell ref="T311:U311"/>
    <mergeCell ref="T312:U312"/>
    <mergeCell ref="V314:Y314"/>
    <mergeCell ref="V315:Y315"/>
    <mergeCell ref="V316:Y316"/>
    <mergeCell ref="V317:Y317"/>
    <mergeCell ref="V318:Y318"/>
    <mergeCell ref="V319:Y319"/>
    <mergeCell ref="V320:Y320"/>
    <mergeCell ref="T318:U318"/>
    <mergeCell ref="T319:U319"/>
    <mergeCell ref="T314:U314"/>
    <mergeCell ref="T315:U315"/>
    <mergeCell ref="T316:U316"/>
    <mergeCell ref="T317:U317"/>
    <mergeCell ref="T320:U320"/>
    <mergeCell ref="L334:M334"/>
    <mergeCell ref="F330:K330"/>
    <mergeCell ref="F331:K331"/>
    <mergeCell ref="F332:K332"/>
    <mergeCell ref="F333:K333"/>
    <mergeCell ref="F334:K334"/>
    <mergeCell ref="F335:K335"/>
    <mergeCell ref="V321:Y321"/>
    <mergeCell ref="T321:U321"/>
    <mergeCell ref="T322:U322"/>
    <mergeCell ref="V322:Y322"/>
    <mergeCell ref="L333:M333"/>
    <mergeCell ref="L328:M328"/>
    <mergeCell ref="L329:M329"/>
    <mergeCell ref="L330:M330"/>
    <mergeCell ref="L331:M331"/>
    <mergeCell ref="F321:K321"/>
    <mergeCell ref="F336:K336"/>
    <mergeCell ref="F327:K327"/>
    <mergeCell ref="F328:K328"/>
    <mergeCell ref="L304:M304"/>
    <mergeCell ref="L305:M305"/>
    <mergeCell ref="L306:M306"/>
    <mergeCell ref="L307:M307"/>
    <mergeCell ref="L308:M308"/>
    <mergeCell ref="L309:M309"/>
    <mergeCell ref="L310:M310"/>
    <mergeCell ref="L311:M311"/>
    <mergeCell ref="L312:M312"/>
    <mergeCell ref="L321:M321"/>
    <mergeCell ref="L322:M322"/>
    <mergeCell ref="F312:K312"/>
    <mergeCell ref="F313:K313"/>
    <mergeCell ref="F314:K314"/>
    <mergeCell ref="F322:K322"/>
    <mergeCell ref="F323:K323"/>
    <mergeCell ref="F324:K324"/>
    <mergeCell ref="F325:K325"/>
    <mergeCell ref="F326:K326"/>
    <mergeCell ref="F329:K329"/>
    <mergeCell ref="L332:M332"/>
    <mergeCell ref="E292:H292"/>
    <mergeCell ref="L303:M303"/>
    <mergeCell ref="F304:K304"/>
    <mergeCell ref="F305:K305"/>
    <mergeCell ref="F306:K306"/>
    <mergeCell ref="F307:K307"/>
    <mergeCell ref="F308:K308"/>
    <mergeCell ref="F309:K309"/>
    <mergeCell ref="I274:M274"/>
    <mergeCell ref="E277:Y277"/>
    <mergeCell ref="E278:H278"/>
    <mergeCell ref="N278:R278"/>
    <mergeCell ref="V303:Y303"/>
    <mergeCell ref="V304:Y304"/>
    <mergeCell ref="V305:Y305"/>
    <mergeCell ref="E293:H293"/>
    <mergeCell ref="N290:R290"/>
    <mergeCell ref="N291:R291"/>
    <mergeCell ref="E279:H279"/>
    <mergeCell ref="I279:M279"/>
    <mergeCell ref="N279:R279"/>
    <mergeCell ref="I289:M289"/>
    <mergeCell ref="I290:M290"/>
    <mergeCell ref="V306:Y306"/>
    <mergeCell ref="S253:T253"/>
    <mergeCell ref="S254:T254"/>
    <mergeCell ref="O250:R250"/>
    <mergeCell ref="S264:T264"/>
    <mergeCell ref="S265:T265"/>
    <mergeCell ref="K262:M262"/>
    <mergeCell ref="K263:M263"/>
    <mergeCell ref="O263:R263"/>
    <mergeCell ref="E264:J264"/>
    <mergeCell ref="K264:M264"/>
    <mergeCell ref="O264:R264"/>
    <mergeCell ref="E265:J265"/>
    <mergeCell ref="K265:M265"/>
    <mergeCell ref="S261:T261"/>
    <mergeCell ref="S262:T262"/>
    <mergeCell ref="O265:R265"/>
    <mergeCell ref="K253:M253"/>
    <mergeCell ref="O253:R253"/>
    <mergeCell ref="D254:J254"/>
    <mergeCell ref="K254:M254"/>
    <mergeCell ref="O254:R254"/>
    <mergeCell ref="O255:R255"/>
    <mergeCell ref="D255:J255"/>
    <mergeCell ref="O252:R252"/>
    <mergeCell ref="E284:H284"/>
    <mergeCell ref="E285:H285"/>
    <mergeCell ref="E286:H286"/>
    <mergeCell ref="E287:H287"/>
    <mergeCell ref="I284:M284"/>
    <mergeCell ref="K256:M256"/>
    <mergeCell ref="O256:R256"/>
    <mergeCell ref="K257:M257"/>
    <mergeCell ref="O257:R257"/>
    <mergeCell ref="K261:M261"/>
    <mergeCell ref="O261:R261"/>
    <mergeCell ref="C270:H270"/>
    <mergeCell ref="D257:D265"/>
    <mergeCell ref="E257:J257"/>
    <mergeCell ref="E258:J258"/>
    <mergeCell ref="E259:J259"/>
    <mergeCell ref="E260:J260"/>
    <mergeCell ref="E261:J261"/>
    <mergeCell ref="E262:J262"/>
    <mergeCell ref="K258:M258"/>
    <mergeCell ref="K259:M259"/>
    <mergeCell ref="K260:M260"/>
    <mergeCell ref="E263:J263"/>
    <mergeCell ref="I272:M272"/>
    <mergeCell ref="Q306:S306"/>
    <mergeCell ref="Q308:S308"/>
    <mergeCell ref="S256:T256"/>
    <mergeCell ref="S257:T257"/>
    <mergeCell ref="O258:R258"/>
    <mergeCell ref="O259:R259"/>
    <mergeCell ref="O260:R260"/>
    <mergeCell ref="N284:R284"/>
    <mergeCell ref="N285:R285"/>
    <mergeCell ref="N286:R286"/>
    <mergeCell ref="O262:R262"/>
    <mergeCell ref="N289:R289"/>
    <mergeCell ref="T303:U303"/>
    <mergeCell ref="E296:Y296"/>
    <mergeCell ref="E297:K297"/>
    <mergeCell ref="L297:M297"/>
    <mergeCell ref="P297:S297"/>
    <mergeCell ref="T297:U297"/>
    <mergeCell ref="V297:Y297"/>
    <mergeCell ref="I292:M292"/>
    <mergeCell ref="I293:M293"/>
    <mergeCell ref="I291:M291"/>
    <mergeCell ref="N287:R287"/>
    <mergeCell ref="N288:R288"/>
    <mergeCell ref="D251:J251"/>
    <mergeCell ref="D244:J244"/>
    <mergeCell ref="K244:M244"/>
    <mergeCell ref="S243:T243"/>
    <mergeCell ref="S252:T252"/>
    <mergeCell ref="D249:J249"/>
    <mergeCell ref="K249:M249"/>
    <mergeCell ref="O249:R249"/>
    <mergeCell ref="O247:R247"/>
    <mergeCell ref="D248:J248"/>
    <mergeCell ref="D250:J250"/>
    <mergeCell ref="O248:R248"/>
    <mergeCell ref="S245:T245"/>
    <mergeCell ref="K243:M243"/>
    <mergeCell ref="O243:R243"/>
    <mergeCell ref="D253:J253"/>
    <mergeCell ref="D245:J245"/>
    <mergeCell ref="D246:J246"/>
    <mergeCell ref="O246:R246"/>
    <mergeCell ref="D247:J247"/>
    <mergeCell ref="K247:M247"/>
    <mergeCell ref="I77:Y77"/>
    <mergeCell ref="I79:Y79"/>
    <mergeCell ref="I81:Y81"/>
    <mergeCell ref="I83:M83"/>
    <mergeCell ref="I85:M85"/>
    <mergeCell ref="I87:Y87"/>
    <mergeCell ref="D111:Y111"/>
    <mergeCell ref="I112:Y112"/>
    <mergeCell ref="I114:Y114"/>
    <mergeCell ref="I116:Y116"/>
    <mergeCell ref="I163:Y163"/>
    <mergeCell ref="I165:M165"/>
    <mergeCell ref="I167:M167"/>
    <mergeCell ref="C174:H174"/>
    <mergeCell ref="I169:Y169"/>
    <mergeCell ref="E177:Y177"/>
    <mergeCell ref="E178:J178"/>
    <mergeCell ref="K178:M178"/>
    <mergeCell ref="W1:Z1"/>
    <mergeCell ref="I20:M20"/>
    <mergeCell ref="I22:Y22"/>
    <mergeCell ref="I24:Y24"/>
    <mergeCell ref="I26:Y26"/>
    <mergeCell ref="I28:Y28"/>
    <mergeCell ref="I30:Y30"/>
    <mergeCell ref="I32:Y32"/>
    <mergeCell ref="I34:M34"/>
    <mergeCell ref="C13:H13"/>
    <mergeCell ref="E15:H15"/>
    <mergeCell ref="J15:Y15"/>
    <mergeCell ref="I161:M161"/>
    <mergeCell ref="I38:Y38"/>
    <mergeCell ref="I40:M40"/>
    <mergeCell ref="C60:H60"/>
    <mergeCell ref="I63:M63"/>
    <mergeCell ref="I69:M69"/>
    <mergeCell ref="I71:Y71"/>
    <mergeCell ref="I73:Y73"/>
    <mergeCell ref="C109:H109"/>
    <mergeCell ref="I118:M118"/>
    <mergeCell ref="I120:Y120"/>
    <mergeCell ref="I122:M122"/>
    <mergeCell ref="I36:M36"/>
    <mergeCell ref="J74:Y74"/>
    <mergeCell ref="I75:Y75"/>
    <mergeCell ref="J76:Y76"/>
    <mergeCell ref="I124:M124"/>
    <mergeCell ref="I126:Y126"/>
    <mergeCell ref="C150:H150"/>
    <mergeCell ref="I153:M153"/>
    <mergeCell ref="I155:Y155"/>
    <mergeCell ref="I157:Y157"/>
    <mergeCell ref="I159:M159"/>
    <mergeCell ref="N178:V178"/>
    <mergeCell ref="W178:Y178"/>
    <mergeCell ref="Q314:S314"/>
    <mergeCell ref="O244:R244"/>
    <mergeCell ref="S255:T255"/>
    <mergeCell ref="S244:T244"/>
    <mergeCell ref="S263:T263"/>
    <mergeCell ref="K251:M251"/>
    <mergeCell ref="O251:R251"/>
    <mergeCell ref="S258:T258"/>
    <mergeCell ref="S259:T259"/>
    <mergeCell ref="S260:T260"/>
    <mergeCell ref="K250:M250"/>
    <mergeCell ref="Q309:S309"/>
    <mergeCell ref="Q310:S310"/>
    <mergeCell ref="Q311:S311"/>
    <mergeCell ref="Q312:S312"/>
    <mergeCell ref="K245:M245"/>
    <mergeCell ref="O245:R245"/>
    <mergeCell ref="K246:M246"/>
    <mergeCell ref="K255:M255"/>
    <mergeCell ref="K248:M248"/>
    <mergeCell ref="Q304:S304"/>
    <mergeCell ref="Q305:S305"/>
    <mergeCell ref="D256:J256"/>
    <mergeCell ref="S240:T240"/>
    <mergeCell ref="D241:J241"/>
    <mergeCell ref="K241:M241"/>
    <mergeCell ref="O241:R241"/>
    <mergeCell ref="S241:T241"/>
    <mergeCell ref="D242:J242"/>
    <mergeCell ref="K242:M242"/>
    <mergeCell ref="O242:R242"/>
    <mergeCell ref="S242:T242"/>
    <mergeCell ref="S246:T246"/>
    <mergeCell ref="S247:T247"/>
    <mergeCell ref="S248:T248"/>
    <mergeCell ref="S249:T249"/>
    <mergeCell ref="S250:T250"/>
    <mergeCell ref="S251:T251"/>
    <mergeCell ref="D252:J252"/>
    <mergeCell ref="K252:M252"/>
    <mergeCell ref="D240:J240"/>
    <mergeCell ref="K240:M240"/>
    <mergeCell ref="O240:R240"/>
    <mergeCell ref="D243:J243"/>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79:M179">
    <cfRule type="expression" dxfId="77" priority="78" stopIfTrue="1">
      <formula>$A178&lt;&gt;0</formula>
    </cfRule>
  </conditionalFormatting>
  <conditionalFormatting sqref="K180:M180">
    <cfRule type="expression" dxfId="76" priority="77" stopIfTrue="1">
      <formula>$A178&lt;&gt;0</formula>
    </cfRule>
  </conditionalFormatting>
  <conditionalFormatting sqref="N180:V180">
    <cfRule type="expression" dxfId="75" priority="76" stopIfTrue="1">
      <formula>$A180&lt;&gt;0</formula>
    </cfRule>
  </conditionalFormatting>
  <conditionalFormatting sqref="K181:M181">
    <cfRule type="expression" dxfId="74" priority="75" stopIfTrue="1">
      <formula>$A178&lt;&gt;0</formula>
    </cfRule>
  </conditionalFormatting>
  <conditionalFormatting sqref="N181:V181">
    <cfRule type="expression" dxfId="73" priority="74" stopIfTrue="1">
      <formula>$A181&lt;&gt;0</formula>
    </cfRule>
  </conditionalFormatting>
  <conditionalFormatting sqref="K182:M183">
    <cfRule type="expression" dxfId="72" priority="73" stopIfTrue="1">
      <formula>$A178&lt;&gt;0</formula>
    </cfRule>
  </conditionalFormatting>
  <conditionalFormatting sqref="N182:V182">
    <cfRule type="expression" dxfId="71" priority="72" stopIfTrue="1">
      <formula>AND($A182&lt;&gt;0,TRIM($N182)="")</formula>
    </cfRule>
  </conditionalFormatting>
  <conditionalFormatting sqref="W182:X182">
    <cfRule type="expression" dxfId="70" priority="71" stopIfTrue="1">
      <formula>AND($A182&lt;&gt;0,TRIM($W182)="")</formula>
    </cfRule>
  </conditionalFormatting>
  <conditionalFormatting sqref="I185:M185">
    <cfRule type="expression" dxfId="69" priority="70" stopIfTrue="1">
      <formula>$A185&lt;&gt;0</formula>
    </cfRule>
  </conditionalFormatting>
  <conditionalFormatting sqref="I196:M196">
    <cfRule type="expression" dxfId="68" priority="69" stopIfTrue="1">
      <formula>$A196&lt;&gt;0</formula>
    </cfRule>
  </conditionalFormatting>
  <conditionalFormatting sqref="I197:M197">
    <cfRule type="expression" dxfId="67" priority="68" stopIfTrue="1">
      <formula>$A197&lt;&gt;0</formula>
    </cfRule>
  </conditionalFormatting>
  <conditionalFormatting sqref="I198:M198">
    <cfRule type="expression" dxfId="66" priority="67" stopIfTrue="1">
      <formula>$A198&lt;&gt;0</formula>
    </cfRule>
  </conditionalFormatting>
  <conditionalFormatting sqref="I200:M200">
    <cfRule type="expression" dxfId="65" priority="66" stopIfTrue="1">
      <formula>$A200&lt;&gt;0</formula>
    </cfRule>
  </conditionalFormatting>
  <conditionalFormatting sqref="L298:M298">
    <cfRule type="expression" dxfId="64" priority="65" stopIfTrue="1">
      <formula>希望&lt;&gt;0</formula>
    </cfRule>
  </conditionalFormatting>
  <conditionalFormatting sqref="L299:M299">
    <cfRule type="expression" dxfId="63" priority="64" stopIfTrue="1">
      <formula>希望&lt;&gt;0</formula>
    </cfRule>
  </conditionalFormatting>
  <conditionalFormatting sqref="L300:M300">
    <cfRule type="expression" dxfId="62" priority="63" stopIfTrue="1">
      <formula>希望&lt;&gt;0</formula>
    </cfRule>
  </conditionalFormatting>
  <conditionalFormatting sqref="L301:M301">
    <cfRule type="expression" dxfId="61" priority="62" stopIfTrue="1">
      <formula>希望&lt;&gt;0</formula>
    </cfRule>
  </conditionalFormatting>
  <conditionalFormatting sqref="L302:M302">
    <cfRule type="expression" dxfId="60" priority="61" stopIfTrue="1">
      <formula>希望&lt;&gt;0</formula>
    </cfRule>
  </conditionalFormatting>
  <conditionalFormatting sqref="L303:M303">
    <cfRule type="expression" dxfId="59" priority="60" stopIfTrue="1">
      <formula>希望&lt;&gt;0</formula>
    </cfRule>
  </conditionalFormatting>
  <conditionalFormatting sqref="L304:M304">
    <cfRule type="expression" dxfId="58" priority="59" stopIfTrue="1">
      <formula>希望&lt;&gt;0</formula>
    </cfRule>
  </conditionalFormatting>
  <conditionalFormatting sqref="L305:M305">
    <cfRule type="expression" dxfId="57" priority="58" stopIfTrue="1">
      <formula>希望&lt;&gt;0</formula>
    </cfRule>
  </conditionalFormatting>
  <conditionalFormatting sqref="L306:M306">
    <cfRule type="expression" dxfId="56" priority="57" stopIfTrue="1">
      <formula>希望&lt;&gt;0</formula>
    </cfRule>
  </conditionalFormatting>
  <conditionalFormatting sqref="L307:M307">
    <cfRule type="expression" dxfId="55" priority="56" stopIfTrue="1">
      <formula>希望&lt;&gt;0</formula>
    </cfRule>
  </conditionalFormatting>
  <conditionalFormatting sqref="L308:M308">
    <cfRule type="expression" dxfId="54" priority="55" stopIfTrue="1">
      <formula>希望&lt;&gt;0</formula>
    </cfRule>
  </conditionalFormatting>
  <conditionalFormatting sqref="L309:M309">
    <cfRule type="expression" dxfId="53" priority="54" stopIfTrue="1">
      <formula>希望&lt;&gt;0</formula>
    </cfRule>
  </conditionalFormatting>
  <conditionalFormatting sqref="L310:M310">
    <cfRule type="expression" dxfId="52" priority="53" stopIfTrue="1">
      <formula>希望&lt;&gt;0</formula>
    </cfRule>
  </conditionalFormatting>
  <conditionalFormatting sqref="L311:M311">
    <cfRule type="expression" dxfId="51" priority="52" stopIfTrue="1">
      <formula>希望&lt;&gt;0</formula>
    </cfRule>
  </conditionalFormatting>
  <conditionalFormatting sqref="L312:M312">
    <cfRule type="expression" dxfId="50" priority="51" stopIfTrue="1">
      <formula>希望&lt;&gt;0</formula>
    </cfRule>
  </conditionalFormatting>
  <conditionalFormatting sqref="L313:M313">
    <cfRule type="expression" dxfId="49" priority="50" stopIfTrue="1">
      <formula>希望&lt;&gt;0</formula>
    </cfRule>
  </conditionalFormatting>
  <conditionalFormatting sqref="L314:M314">
    <cfRule type="expression" dxfId="48" priority="49" stopIfTrue="1">
      <formula>希望&lt;&gt;0</formula>
    </cfRule>
  </conditionalFormatting>
  <conditionalFormatting sqref="L315:M315">
    <cfRule type="expression" dxfId="47" priority="48" stopIfTrue="1">
      <formula>希望&lt;&gt;0</formula>
    </cfRule>
  </conditionalFormatting>
  <conditionalFormatting sqref="L316:M316">
    <cfRule type="expression" dxfId="46" priority="47" stopIfTrue="1">
      <formula>希望&lt;&gt;0</formula>
    </cfRule>
  </conditionalFormatting>
  <conditionalFormatting sqref="L317:M317">
    <cfRule type="expression" dxfId="45" priority="46" stopIfTrue="1">
      <formula>希望&lt;&gt;0</formula>
    </cfRule>
  </conditionalFormatting>
  <conditionalFormatting sqref="L318:M318">
    <cfRule type="expression" dxfId="44" priority="45" stopIfTrue="1">
      <formula>希望&lt;&gt;0</formula>
    </cfRule>
  </conditionalFormatting>
  <conditionalFormatting sqref="L319:M319">
    <cfRule type="expression" dxfId="43" priority="44" stopIfTrue="1">
      <formula>希望&lt;&gt;0</formula>
    </cfRule>
  </conditionalFormatting>
  <conditionalFormatting sqref="L320:M320">
    <cfRule type="expression" dxfId="42" priority="43" stopIfTrue="1">
      <formula>希望&lt;&gt;0</formula>
    </cfRule>
  </conditionalFormatting>
  <conditionalFormatting sqref="L321:M321">
    <cfRule type="expression" dxfId="41" priority="42" stopIfTrue="1">
      <formula>希望&lt;&gt;0</formula>
    </cfRule>
  </conditionalFormatting>
  <conditionalFormatting sqref="L322:M322">
    <cfRule type="expression" dxfId="40" priority="41" stopIfTrue="1">
      <formula>希望&lt;&gt;0</formula>
    </cfRule>
  </conditionalFormatting>
  <conditionalFormatting sqref="L323:M323">
    <cfRule type="expression" dxfId="39" priority="40" stopIfTrue="1">
      <formula>希望&lt;&gt;0</formula>
    </cfRule>
  </conditionalFormatting>
  <conditionalFormatting sqref="L324:M324">
    <cfRule type="expression" dxfId="38" priority="39" stopIfTrue="1">
      <formula>希望&lt;&gt;0</formula>
    </cfRule>
  </conditionalFormatting>
  <conditionalFormatting sqref="L325:M325">
    <cfRule type="expression" dxfId="37" priority="38" stopIfTrue="1">
      <formula>希望&lt;&gt;0</formula>
    </cfRule>
  </conditionalFormatting>
  <conditionalFormatting sqref="L326:M326">
    <cfRule type="expression" dxfId="36" priority="37" stopIfTrue="1">
      <formula>希望&lt;&gt;0</formula>
    </cfRule>
  </conditionalFormatting>
  <conditionalFormatting sqref="L327:M327">
    <cfRule type="expression" dxfId="35" priority="36" stopIfTrue="1">
      <formula>希望&lt;&gt;0</formula>
    </cfRule>
  </conditionalFormatting>
  <conditionalFormatting sqref="L328:M328">
    <cfRule type="expression" dxfId="34" priority="35" stopIfTrue="1">
      <formula>希望&lt;&gt;0</formula>
    </cfRule>
  </conditionalFormatting>
  <conditionalFormatting sqref="L329:M329">
    <cfRule type="expression" dxfId="33" priority="34" stopIfTrue="1">
      <formula>希望&lt;&gt;0</formula>
    </cfRule>
  </conditionalFormatting>
  <conditionalFormatting sqref="L330:M330">
    <cfRule type="expression" dxfId="32" priority="33" stopIfTrue="1">
      <formula>希望&lt;&gt;0</formula>
    </cfRule>
  </conditionalFormatting>
  <conditionalFormatting sqref="L331:M331">
    <cfRule type="expression" dxfId="31" priority="32" stopIfTrue="1">
      <formula>希望&lt;&gt;0</formula>
    </cfRule>
  </conditionalFormatting>
  <conditionalFormatting sqref="L332:M332">
    <cfRule type="expression" dxfId="30" priority="31" stopIfTrue="1">
      <formula>希望&lt;&gt;0</formula>
    </cfRule>
  </conditionalFormatting>
  <conditionalFormatting sqref="L333:M333">
    <cfRule type="expression" dxfId="29" priority="30" stopIfTrue="1">
      <formula>希望&lt;&gt;0</formula>
    </cfRule>
  </conditionalFormatting>
  <conditionalFormatting sqref="L334:M334">
    <cfRule type="expression" dxfId="28" priority="29" stopIfTrue="1">
      <formula>希望&lt;&gt;0</formula>
    </cfRule>
  </conditionalFormatting>
  <conditionalFormatting sqref="L335:M335">
    <cfRule type="expression" dxfId="27" priority="28" stopIfTrue="1">
      <formula>希望&lt;&gt;0</formula>
    </cfRule>
  </conditionalFormatting>
  <conditionalFormatting sqref="L336:M336">
    <cfRule type="expression" dxfId="26" priority="27" stopIfTrue="1">
      <formula>希望&lt;&gt;0</formula>
    </cfRule>
  </conditionalFormatting>
  <conditionalFormatting sqref="T298:U298">
    <cfRule type="expression" dxfId="25" priority="26" stopIfTrue="1">
      <formula>希望&lt;&gt;0</formula>
    </cfRule>
  </conditionalFormatting>
  <conditionalFormatting sqref="T299:U299">
    <cfRule type="expression" dxfId="24" priority="25" stopIfTrue="1">
      <formula>希望&lt;&gt;0</formula>
    </cfRule>
  </conditionalFormatting>
  <conditionalFormatting sqref="T300:U300">
    <cfRule type="expression" dxfId="23" priority="24" stopIfTrue="1">
      <formula>希望&lt;&gt;0</formula>
    </cfRule>
  </conditionalFormatting>
  <conditionalFormatting sqref="T301:U301">
    <cfRule type="expression" dxfId="22" priority="23" stopIfTrue="1">
      <formula>希望&lt;&gt;0</formula>
    </cfRule>
  </conditionalFormatting>
  <conditionalFormatting sqref="T302:U302">
    <cfRule type="expression" dxfId="21" priority="22" stopIfTrue="1">
      <formula>希望&lt;&gt;0</formula>
    </cfRule>
  </conditionalFormatting>
  <conditionalFormatting sqref="T303:U303">
    <cfRule type="expression" dxfId="20" priority="21" stopIfTrue="1">
      <formula>希望&lt;&gt;0</formula>
    </cfRule>
  </conditionalFormatting>
  <conditionalFormatting sqref="T304:U304">
    <cfRule type="expression" dxfId="19" priority="20" stopIfTrue="1">
      <formula>希望&lt;&gt;0</formula>
    </cfRule>
  </conditionalFormatting>
  <conditionalFormatting sqref="T305:U305">
    <cfRule type="expression" dxfId="18" priority="19" stopIfTrue="1">
      <formula>希望&lt;&gt;0</formula>
    </cfRule>
  </conditionalFormatting>
  <conditionalFormatting sqref="T306:U306">
    <cfRule type="expression" dxfId="17" priority="18" stopIfTrue="1">
      <formula>希望&lt;&gt;0</formula>
    </cfRule>
  </conditionalFormatting>
  <conditionalFormatting sqref="T307:U307">
    <cfRule type="expression" dxfId="16" priority="17" stopIfTrue="1">
      <formula>希望&lt;&gt;0</formula>
    </cfRule>
  </conditionalFormatting>
  <conditionalFormatting sqref="T308:U308">
    <cfRule type="expression" dxfId="15" priority="16" stopIfTrue="1">
      <formula>希望&lt;&gt;0</formula>
    </cfRule>
  </conditionalFormatting>
  <conditionalFormatting sqref="T309:U309">
    <cfRule type="expression" dxfId="14" priority="15" stopIfTrue="1">
      <formula>希望&lt;&gt;0</formula>
    </cfRule>
  </conditionalFormatting>
  <conditionalFormatting sqref="T310:U310">
    <cfRule type="expression" dxfId="13" priority="14" stopIfTrue="1">
      <formula>希望&lt;&gt;0</formula>
    </cfRule>
  </conditionalFormatting>
  <conditionalFormatting sqref="T311:U311">
    <cfRule type="expression" dxfId="12" priority="13" stopIfTrue="1">
      <formula>希望&lt;&gt;0</formula>
    </cfRule>
  </conditionalFormatting>
  <conditionalFormatting sqref="T312:U312">
    <cfRule type="expression" dxfId="11" priority="12" stopIfTrue="1">
      <formula>希望&lt;&gt;0</formula>
    </cfRule>
  </conditionalFormatting>
  <conditionalFormatting sqref="T313:U313">
    <cfRule type="expression" dxfId="10" priority="11" stopIfTrue="1">
      <formula>希望&lt;&gt;0</formula>
    </cfRule>
  </conditionalFormatting>
  <conditionalFormatting sqref="T314:U314">
    <cfRule type="expression" dxfId="9" priority="10" stopIfTrue="1">
      <formula>希望&lt;&gt;0</formula>
    </cfRule>
  </conditionalFormatting>
  <conditionalFormatting sqref="T315:U315">
    <cfRule type="expression" dxfId="8" priority="9" stopIfTrue="1">
      <formula>希望&lt;&gt;0</formula>
    </cfRule>
  </conditionalFormatting>
  <conditionalFormatting sqref="T316:U316">
    <cfRule type="expression" dxfId="7" priority="8" stopIfTrue="1">
      <formula>希望&lt;&gt;0</formula>
    </cfRule>
  </conditionalFormatting>
  <conditionalFormatting sqref="T317:U317">
    <cfRule type="expression" dxfId="6" priority="7" stopIfTrue="1">
      <formula>希望&lt;&gt;0</formula>
    </cfRule>
  </conditionalFormatting>
  <conditionalFormatting sqref="T318:U318">
    <cfRule type="expression" dxfId="5" priority="6" stopIfTrue="1">
      <formula>希望&lt;&gt;0</formula>
    </cfRule>
  </conditionalFormatting>
  <conditionalFormatting sqref="T319:U319">
    <cfRule type="expression" dxfId="4" priority="5" stopIfTrue="1">
      <formula>希望&lt;&gt;0</formula>
    </cfRule>
  </conditionalFormatting>
  <conditionalFormatting sqref="T320:U320">
    <cfRule type="expression" dxfId="3" priority="4" stopIfTrue="1">
      <formula>希望&lt;&gt;0</formula>
    </cfRule>
  </conditionalFormatting>
  <conditionalFormatting sqref="T321:U321">
    <cfRule type="expression" dxfId="2" priority="3" stopIfTrue="1">
      <formula>希望&lt;&gt;0</formula>
    </cfRule>
  </conditionalFormatting>
  <conditionalFormatting sqref="T322:U322">
    <cfRule type="expression" dxfId="1" priority="2" stopIfTrue="1">
      <formula>希望&lt;&gt;0</formula>
    </cfRule>
  </conditionalFormatting>
  <conditionalFormatting sqref="E339:Y339">
    <cfRule type="expression" dxfId="0" priority="1" stopIfTrue="1">
      <formula>$A339&lt;&gt;0</formula>
    </cfRule>
  </conditionalFormatting>
  <dataValidations count="265">
    <dataValidation imeMode="hiragana" allowBlank="1" showInputMessage="1" showErrorMessage="1" sqref="N180:V180 N181:V181 N182:V182 N183:V183 E265:J265 O240:R240 O241:R241 O242:R242 O243:R243 O244:R244 O245:R245 O246:R246 O247:R247 O248:R248 O249:R249 O250:R250 O251:R251 O252:R252 O253:R253 O254:R254 O255:R255 O256:R256 O257:R257 O258:R258 O259:R259 O260:R260 O261:R261 O262:R262 O263:R263 O264:R264 O265:R265 E288:H288 E289:H289 E290:H290 E291:H291 E292:H292 E293:H293 E339:Y339" xr:uid="{157AD3CD-00C9-4F0A-BA19-2750187C4323}"/>
    <dataValidation imeMode="halfAlpha" allowBlank="1" showInputMessage="1" showErrorMessage="1" sqref="I272:M272 I274:M274 I279:M279 I280:M280 I281:M281 I282:M282 I283:M283 I284:M284 I285:M285 I286:M286 I287:M287 I288:M288 I289:M289 I290:M290 I291:M291 I292:M292 I293:M293" xr:uid="{C90386A2-A728-409B-8424-226554C3D5F2}"/>
    <dataValidation imeMode="hiragana" allowBlank="1" showInputMessage="1" showErrorMessage="1" sqref="I22:Y22" xr:uid="{A31D9ADA-F613-42FB-A6BC-DA4BEE93D05E}"/>
    <dataValidation type="whole" imeMode="halfAlpha" allowBlank="1" showInputMessage="1" showErrorMessage="1" error="7桁の数字を入力してください" sqref="I20:M20" xr:uid="{6AF5DC0F-0C34-4E4A-A03D-42F311A42B8E}">
      <formula1>0</formula1>
      <formula2>9999999</formula2>
    </dataValidation>
    <dataValidation imeMode="fullKatakana" allowBlank="1" showInputMessage="1" showErrorMessage="1" sqref="I24:Y24" xr:uid="{0A726DDA-B2CE-4C4C-9F3E-231782A3B6E0}"/>
    <dataValidation imeMode="hiragana" allowBlank="1" showInputMessage="1" showErrorMessage="1" sqref="I26:Y26" xr:uid="{3DCDBB30-73D7-4BA0-9BCB-483CB554E054}"/>
    <dataValidation imeMode="hiragana" allowBlank="1" showInputMessage="1" showErrorMessage="1" sqref="I28:Y28" xr:uid="{6CDEB691-22D3-4D15-95BC-3088212C38CE}"/>
    <dataValidation imeMode="fullKatakana" allowBlank="1" showInputMessage="1" showErrorMessage="1" sqref="I30:Y30" xr:uid="{B73BDF4A-9DB1-4303-9C21-41DE6A786022}"/>
    <dataValidation imeMode="hiragana" allowBlank="1" showInputMessage="1" showErrorMessage="1" sqref="I32:Y32" xr:uid="{9935862F-E37A-42C2-8A42-078369D9B769}"/>
    <dataValidation imeMode="halfAlpha" allowBlank="1" showInputMessage="1" showErrorMessage="1" sqref="I34:M34" xr:uid="{42078EC0-E20E-4EB5-98A2-7DA1DB9A785A}"/>
    <dataValidation imeMode="halfAlpha" allowBlank="1" showInputMessage="1" showErrorMessage="1" sqref="P34" xr:uid="{65C8D163-E921-4A57-A5F8-DF03F285F57C}"/>
    <dataValidation imeMode="halfAlpha" allowBlank="1" showInputMessage="1" showErrorMessage="1" sqref="I36:M36" xr:uid="{195BA704-F19F-4BB0-8E68-3DD2878DD33A}"/>
    <dataValidation imeMode="halfAlpha" allowBlank="1" showInputMessage="1" showErrorMessage="1" sqref="I38:Y38" xr:uid="{EFDAF18B-B878-48CF-B287-9BC20D8E8B8F}"/>
    <dataValidation type="list" imeMode="halfAlpha" allowBlank="1" showInputMessage="1" showErrorMessage="1" error="リストから選択してください" sqref="I40:M40" xr:uid="{2D87CCE3-CEE8-434C-B878-3CDB88CC142E}">
      <formula1>"一致する,一致しない"</formula1>
    </dataValidation>
    <dataValidation type="list" imeMode="halfAlpha" allowBlank="1" showInputMessage="1" showErrorMessage="1" error="リストから選択してください" sqref="I63:M63" xr:uid="{D79F981B-C976-4080-9846-E3A199A4792A}">
      <formula1>"しない,する"</formula1>
    </dataValidation>
    <dataValidation type="whole" imeMode="halfAlpha" allowBlank="1" showInputMessage="1" showErrorMessage="1" error="7桁の数字を入力してください" sqref="I69:M69" xr:uid="{2AA49592-2D4F-4BAF-8191-BD486A843423}">
      <formula1>0</formula1>
      <formula2>9999999</formula2>
    </dataValidation>
    <dataValidation imeMode="hiragana" allowBlank="1" showInputMessage="1" showErrorMessage="1" sqref="I71:Y71" xr:uid="{4A1EF337-0D68-4C57-821C-5674FEF904C5}"/>
    <dataValidation imeMode="fullKatakana" allowBlank="1" showInputMessage="1" showErrorMessage="1" sqref="I73:Y73" xr:uid="{AE85E622-D41B-4D1D-9E99-389F16B9CE29}"/>
    <dataValidation imeMode="hiragana" allowBlank="1" showInputMessage="1" showErrorMessage="1" sqref="I75:Y75" xr:uid="{B2FF4C78-4025-45A5-8574-2D7623A977A8}"/>
    <dataValidation imeMode="hiragana" allowBlank="1" showInputMessage="1" showErrorMessage="1" sqref="I77:Y77" xr:uid="{B4692E1A-3CFD-4DCA-AC0A-9881D714C71C}"/>
    <dataValidation imeMode="fullKatakana" allowBlank="1" showInputMessage="1" showErrorMessage="1" sqref="I79:Y79" xr:uid="{869CDB2C-FFD8-4212-8C6F-E371F2EE74B1}"/>
    <dataValidation imeMode="hiragana" allowBlank="1" showInputMessage="1" showErrorMessage="1" sqref="I81:Y81" xr:uid="{5B7EFE73-04EF-494F-86F3-DF574566C25E}"/>
    <dataValidation imeMode="halfAlpha" allowBlank="1" showInputMessage="1" showErrorMessage="1" sqref="I83:M83" xr:uid="{BCFFE9EC-6B9D-4639-95F7-98D9896C6569}"/>
    <dataValidation imeMode="halfAlpha" allowBlank="1" showInputMessage="1" showErrorMessage="1" sqref="P83" xr:uid="{094F40C9-A113-4A2F-B341-0F6487EB9DA2}"/>
    <dataValidation imeMode="halfAlpha" allowBlank="1" showInputMessage="1" showErrorMessage="1" sqref="I85:M85" xr:uid="{4BFFCE9C-36CD-4676-B0F1-1C78764649E8}"/>
    <dataValidation imeMode="halfAlpha" allowBlank="1" showInputMessage="1" showErrorMessage="1" sqref="I87:Y87" xr:uid="{9476BE28-E0E8-4C0D-BC04-C5084D32D8F1}"/>
    <dataValidation imeMode="hiragana" allowBlank="1" showInputMessage="1" showErrorMessage="1" sqref="I112:Y112" xr:uid="{A4ADD0D6-B9A4-4109-AD03-AA19E67D4015}"/>
    <dataValidation imeMode="fullKatakana" allowBlank="1" showInputMessage="1" showErrorMessage="1" sqref="I114:Y114" xr:uid="{46957F1A-0901-4A2D-AE0F-3716CBAC4FF6}"/>
    <dataValidation imeMode="hiragana" allowBlank="1" showInputMessage="1" showErrorMessage="1" sqref="I116:Y116" xr:uid="{3BDC7C7D-2EAD-471F-AC0A-977235C6131C}"/>
    <dataValidation type="whole" imeMode="halfAlpha" allowBlank="1" showInputMessage="1" showErrorMessage="1" error="7桁の数字を入力してください" sqref="I118:M118" xr:uid="{9CD251A2-2ACE-4900-B756-3C09CA278614}">
      <formula1>0</formula1>
      <formula2>9999999</formula2>
    </dataValidation>
    <dataValidation imeMode="hiragana" allowBlank="1" showInputMessage="1" showErrorMessage="1" sqref="I120:Y120" xr:uid="{086BBA1C-8033-466E-9BB9-C4B018D562CF}"/>
    <dataValidation imeMode="halfAlpha" allowBlank="1" showInputMessage="1" showErrorMessage="1" sqref="I122:M122" xr:uid="{BE715482-0337-4856-A00C-BFEAEE6A3D19}"/>
    <dataValidation imeMode="halfAlpha" allowBlank="1" showInputMessage="1" showErrorMessage="1" sqref="P122" xr:uid="{6ACF78DF-4574-4F81-BFA8-04E30C715297}"/>
    <dataValidation imeMode="halfAlpha" allowBlank="1" showInputMessage="1" showErrorMessage="1" sqref="I124:M124" xr:uid="{C0905279-6224-4E82-ACA4-B0FFB60C3875}"/>
    <dataValidation imeMode="halfAlpha" allowBlank="1" showInputMessage="1" showErrorMessage="1" sqref="I126:Y126" xr:uid="{1FC5B016-463C-4499-9E19-DBDA3956DB1D}"/>
    <dataValidation type="list" imeMode="halfAlpha" allowBlank="1" showInputMessage="1" showErrorMessage="1" error="リストから選択してください" sqref="I153:M153" xr:uid="{14AC8ED0-102B-4C69-87FB-D5088F888AF5}">
      <formula1>"しない,する"</formula1>
    </dataValidation>
    <dataValidation imeMode="fullKatakana" allowBlank="1" showInputMessage="1" showErrorMessage="1" sqref="I155:Y155" xr:uid="{0CDA6DB5-2168-4803-8DC4-21A25AAE2BB3}"/>
    <dataValidation imeMode="hiragana" allowBlank="1" showInputMessage="1" showErrorMessage="1" sqref="I157:Y157" xr:uid="{8ACAA72F-9AD9-46E3-BF69-A61CE7A8AFE3}"/>
    <dataValidation imeMode="halfAlpha" allowBlank="1" showInputMessage="1" showErrorMessage="1" sqref="I159:M159" xr:uid="{F97FA143-081A-4A36-9166-C856DC868CC7}"/>
    <dataValidation type="whole" imeMode="halfAlpha" allowBlank="1" showInputMessage="1" showErrorMessage="1" error="7桁の数字を入力してください" sqref="I161:M161" xr:uid="{5CE8256A-D859-4E48-8067-B4E2E35096C3}">
      <formula1>0</formula1>
      <formula2>9999999</formula2>
    </dataValidation>
    <dataValidation imeMode="hiragana" allowBlank="1" showInputMessage="1" showErrorMessage="1" sqref="I163:Y163" xr:uid="{6DA0C963-6FCF-411A-A8E9-5B788602ECF8}"/>
    <dataValidation imeMode="halfAlpha" allowBlank="1" showInputMessage="1" showErrorMessage="1" sqref="I165:M165" xr:uid="{4EEAA39F-74BF-4374-9DF8-A465DB174B56}"/>
    <dataValidation imeMode="halfAlpha" allowBlank="1" showInputMessage="1" showErrorMessage="1" sqref="I167:M167" xr:uid="{6765BC4D-9E8B-4F15-9987-3E466794F955}"/>
    <dataValidation imeMode="halfAlpha" allowBlank="1" showInputMessage="1" showErrorMessage="1" sqref="I169:Y169" xr:uid="{BDC31A0B-D18E-4CF9-BD5E-98275E92A2B6}"/>
    <dataValidation allowBlank="1" showInputMessage="1" showErrorMessage="1" sqref="B178 I199:M199 I208:M208 I214:M214 K231:N231 O231:P231 Q231:R231 S231:T231 U231:Y231 B297" xr:uid="{F9017F8C-7FF4-4070-8FBF-AF515122608E}"/>
    <dataValidation type="list" imeMode="halfAlpha" allowBlank="1" showInputMessage="1" showErrorMessage="1" error="リストから選択してください" sqref="K179:M179" xr:uid="{47538B4E-85EF-446C-80F7-726C75D36671}">
      <formula1>"○,　"</formula1>
    </dataValidation>
    <dataValidation type="list" imeMode="halfAlpha" allowBlank="1" showInputMessage="1" showErrorMessage="1" error="リストから選択してください" sqref="K180:M180" xr:uid="{3276F3F8-8525-44F9-B3A8-869A037DB056}">
      <formula1>"○,　"</formula1>
    </dataValidation>
    <dataValidation type="list" imeMode="halfAlpha" allowBlank="1" showInputMessage="1" showErrorMessage="1" error="リストから選択してください" sqref="K181:M181" xr:uid="{D5FB8335-B807-4A70-925E-7081C8B21DF9}">
      <formula1>"○,　"</formula1>
    </dataValidation>
    <dataValidation type="list" imeMode="halfAlpha" allowBlank="1" showInputMessage="1" showErrorMessage="1" error="リストから選択してください" sqref="K182:M183" xr:uid="{939BF7DC-052C-49CC-9B02-8FC1A74ED69A}">
      <formula1>"○,　"</formula1>
    </dataValidation>
    <dataValidation type="whole" imeMode="halfAlpha" allowBlank="1" showInputMessage="1" showErrorMessage="1" error="有効な数字を入力してください" sqref="W182:X182" xr:uid="{FE2B50A2-BE33-42B6-ADE8-C1CE45C504DB}">
      <formula1>0</formula1>
      <formula2>100</formula2>
    </dataValidation>
    <dataValidation type="whole" imeMode="halfAlpha" allowBlank="1" showInputMessage="1" showErrorMessage="1" error="有効な数字を入力してください" sqref="W183:X183" xr:uid="{E2240513-66EA-48B1-91FC-AD8204688F90}">
      <formula1>0</formula1>
      <formula2>100</formula2>
    </dataValidation>
    <dataValidation type="whole" imeMode="halfAlpha" allowBlank="1" showInputMessage="1" showErrorMessage="1" error="有効な数字を入力してください" sqref="I185:M185" xr:uid="{A85E4FAF-60A8-40E2-8DC5-7FD555C20112}">
      <formula1>0</formula1>
      <formula2>9999999999</formula2>
    </dataValidation>
    <dataValidation type="date" imeMode="halfAlpha" allowBlank="1" showInputMessage="1" showErrorMessage="1" error="有効な日付を入力してください" sqref="I187:M187" xr:uid="{AD3CFA2E-DED4-4532-AE5A-9ACF8F03A5BB}">
      <formula1>92</formula1>
      <formula2>73415</formula2>
    </dataValidation>
    <dataValidation type="date" imeMode="halfAlpha" allowBlank="1" showInputMessage="1" showErrorMessage="1" error="有効な日付を入力してください" sqref="I189:M189" xr:uid="{FF1715B8-EBE0-485D-AEDD-15686E9669E7}">
      <formula1>92</formula1>
      <formula2>73415</formula2>
    </dataValidation>
    <dataValidation type="date" imeMode="halfAlpha" allowBlank="1" showInputMessage="1" showErrorMessage="1" error="有効な日付を入力してください" sqref="I191:M191" xr:uid="{B2CF18C3-E3C6-4142-B991-2096F4A7990E}">
      <formula1>92</formula1>
      <formula2>73415</formula2>
    </dataValidation>
    <dataValidation type="date" imeMode="halfAlpha" allowBlank="1" showInputMessage="1" showErrorMessage="1" error="有効な日付を入力してください" sqref="O191:R191" xr:uid="{E13954E4-4487-4881-A471-B35812F4BBC7}">
      <formula1>92</formula1>
      <formula2>73415</formula2>
    </dataValidation>
    <dataValidation type="date" imeMode="halfAlpha" allowBlank="1" showInputMessage="1" showErrorMessage="1" error="有効な日付を入力してください" sqref="I193:M193" xr:uid="{46E970DF-60F0-470D-8A4B-916022AB4298}">
      <formula1>92</formula1>
      <formula2>73415</formula2>
    </dataValidation>
    <dataValidation type="whole" imeMode="halfAlpha" allowBlank="1" showInputMessage="1" showErrorMessage="1" error="有効な数字を入力してください" sqref="I196:M196" xr:uid="{C489064B-548D-4734-8213-FB414BD5693B}">
      <formula1>0</formula1>
      <formula2>9999999999</formula2>
    </dataValidation>
    <dataValidation type="whole" imeMode="halfAlpha" allowBlank="1" showInputMessage="1" showErrorMessage="1" error="有効な数字を入力してください" sqref="I197:M197" xr:uid="{8334DBC6-BA58-4851-8E3D-8B16C774DFA1}">
      <formula1>0</formula1>
      <formula2>9999999999</formula2>
    </dataValidation>
    <dataValidation type="whole" imeMode="halfAlpha" allowBlank="1" showInputMessage="1" showErrorMessage="1" error="有効な数字を入力してください" sqref="I198:M198" xr:uid="{D5BC14B0-9C0A-4A08-8F3C-8697E44CF022}">
      <formula1>0</formula1>
      <formula2>9999999999</formula2>
    </dataValidation>
    <dataValidation type="whole" imeMode="halfAlpha" allowBlank="1" showInputMessage="1" showErrorMessage="1" error="有効な数字を入力してください" sqref="I200:M200" xr:uid="{B1604868-EEF2-4CFA-A2D4-379687F37571}">
      <formula1>0</formula1>
      <formula2>9999999999</formula2>
    </dataValidation>
    <dataValidation type="whole" imeMode="halfAlpha" allowBlank="1" showInputMessage="1" showErrorMessage="1" error="有効な数字を入力してください。10兆円以上になる場合は、9,999,999,999と入力してください" sqref="I204:M204" xr:uid="{36C8CB8E-8BAF-4153-8452-56D160E41C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5:M205" xr:uid="{F1C510BE-AB17-422C-ABB8-B434E83439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6:M206" xr:uid="{9DCD2A4F-7988-4BF3-8F1A-4C3A7F6C4E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7:M207" xr:uid="{CA656664-E2BE-40FF-90B7-1B8FC6E5C4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B88B6E6F-15AB-4ECD-B941-472F898B67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2D599C8B-558A-4C1D-B62D-34F59D843AA1}">
      <formula1>-9999999999</formula1>
      <formula2>9999999999</formula2>
    </dataValidation>
    <dataValidation type="date" imeMode="halfAlpha" allowBlank="1" showInputMessage="1" showErrorMessage="1" error="有効な日付を入力してください" sqref="K223:M223" xr:uid="{8100CB59-9C6E-481B-B150-CAA64B68C6E1}">
      <formula1>92</formula1>
      <formula2>73415</formula2>
    </dataValidation>
    <dataValidation type="date" imeMode="halfAlpha" allowBlank="1" showInputMessage="1" showErrorMessage="1" error="有効な日付を入力してください" sqref="K224:M224" xr:uid="{676A9ABF-9421-4B37-A581-29DFE186EC4C}">
      <formula1>92</formula1>
      <formula2>73415</formula2>
    </dataValidation>
    <dataValidation type="date" imeMode="halfAlpha" allowBlank="1" showInputMessage="1" showErrorMessage="1" error="有効な日付を入力してください" sqref="O223" xr:uid="{776EDE10-2FDE-4BF4-97BC-B7E3A9FD580B}">
      <formula1>92</formula1>
      <formula2>73415</formula2>
    </dataValidation>
    <dataValidation type="date" imeMode="halfAlpha" allowBlank="1" showInputMessage="1" showErrorMessage="1" error="有効な日付を入力してください" sqref="O224" xr:uid="{F5325087-9E27-4E08-9DCB-8C6D1AAFFE4F}">
      <formula1>92</formula1>
      <formula2>73415</formula2>
    </dataValidation>
    <dataValidation type="date" imeMode="halfAlpha" allowBlank="1" showInputMessage="1" showErrorMessage="1" error="有効な日付を入力してください" sqref="Q223" xr:uid="{378856D6-8D1D-48AE-B4FB-1CBCA59FB990}">
      <formula1>92</formula1>
      <formula2>73415</formula2>
    </dataValidation>
    <dataValidation type="date" imeMode="halfAlpha" allowBlank="1" showInputMessage="1" showErrorMessage="1" error="有効な日付を入力してください" sqref="Q224" xr:uid="{14E5D6DC-13A2-4429-AE1E-1DC335B5FC59}">
      <formula1>92</formula1>
      <formula2>73415</formula2>
    </dataValidation>
    <dataValidation type="date" imeMode="halfAlpha" allowBlank="1" showInputMessage="1" showErrorMessage="1" error="有効な日付を入力してください" sqref="S223" xr:uid="{865C33C7-4E08-4F88-B3E5-9156845ECFC7}">
      <formula1>92</formula1>
      <formula2>73415</formula2>
    </dataValidation>
    <dataValidation type="date" imeMode="halfAlpha" allowBlank="1" showInputMessage="1" showErrorMessage="1" error="有効な日付を入力してください" sqref="S224" xr:uid="{4404182F-BA62-431F-91E9-54C12C28FCE9}">
      <formula1>92</formula1>
      <formula2>73415</formula2>
    </dataValidation>
    <dataValidation type="whole" imeMode="halfAlpha" allowBlank="1" showInputMessage="1" showErrorMessage="1" error="有効な数字を入力してください。10兆円以上になる場合は、9,999,999,999と入力してください" sqref="K225:N225" xr:uid="{9E2E9744-2F68-475E-9439-D417D03109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5:P225" xr:uid="{45F6FDE3-5C78-4D5C-94F4-049F1C71C9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8EE140CD-1F66-46F0-B15A-22FC9990DC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5:T225" xr:uid="{B3B69048-86DE-4172-B496-84EF8737AC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5:Y225" xr:uid="{9E051526-C6C7-4E22-B276-4862D20155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6:N226" xr:uid="{18A526F4-3814-4138-924A-55685EBF06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6:P226" xr:uid="{20C5FA8F-6609-47BD-92EA-1A2F1A0B20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CF9E10F4-D4AB-4FF5-B5AD-E7B0682F5B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6:T226" xr:uid="{70400B49-AECF-4744-96FE-23D14FC711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6:Y226" xr:uid="{783DF8F5-64CD-42B5-A3BD-4701F98C67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7:N227" xr:uid="{2BEFBA07-32C2-4365-9DD8-03A553F748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7:P227" xr:uid="{21F36F98-6498-43BD-B9C7-25C4A5525A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51D8FA73-D802-4EBD-9B88-91D6777B71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7:T227" xr:uid="{B3E8049C-EFE0-419F-B861-C16B766FED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4AE6F23B-0AAD-4DED-91FF-B3808770B1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8:N228" xr:uid="{0847D7D8-18A7-43C4-8ADD-336CCFC73A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8:P228" xr:uid="{C94DEBC7-B06D-45FA-B318-E721D74B5A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8E7843D8-3167-4C5B-BFF0-C8889CB9C7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8:T228" xr:uid="{432992D8-B0C7-4B6B-ABD0-C8295A0EAD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F3C2B8D0-9D50-4EC9-812E-60DDDED81E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9:N229" xr:uid="{72BBF337-DFC0-432E-AF75-0B9ED3F3C5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9:P229" xr:uid="{2FD1DAB8-3086-414F-B1FD-A019888223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R229" xr:uid="{2F9D6750-1171-41D5-AE04-A05A78F911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9:T229" xr:uid="{398DDA4D-4A9D-4677-8994-03ECCEDD36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9:Y229" xr:uid="{75A5284E-4B65-435F-BB95-C21E5913F4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0:N230" xr:uid="{3425FFC5-61EF-49E4-8ED2-0BB4004EC3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0:P230" xr:uid="{EAC42649-1CF8-4380-BE14-DA56B48A88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R230" xr:uid="{60FCF2AC-EFB3-4262-A99D-A4A4D78F36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0:T230" xr:uid="{050ED6C9-8CB5-4AD9-827F-8876E2F865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0:Y230" xr:uid="{999AAA42-D55C-4CC7-BDE6-6EE997E1BFB3}">
      <formula1>-9999999999</formula1>
      <formula2>9999999999</formula2>
    </dataValidation>
    <dataValidation type="whole" imeMode="halfAlpha" allowBlank="1" showInputMessage="1" showErrorMessage="1" error="有効な数字を入力してください" sqref="K240:M240" xr:uid="{A0EE53F3-8382-45C6-93B8-DEA06B76934E}">
      <formula1>0</formula1>
      <formula2>9999999999</formula2>
    </dataValidation>
    <dataValidation type="whole" imeMode="halfAlpha" allowBlank="1" showInputMessage="1" showErrorMessage="1" error="有効な数字を入力してください" sqref="K241:M241" xr:uid="{1D0C8E87-787E-43B0-AADA-DB698E6C84A7}">
      <formula1>0</formula1>
      <formula2>9999999999</formula2>
    </dataValidation>
    <dataValidation type="whole" imeMode="halfAlpha" allowBlank="1" showInputMessage="1" showErrorMessage="1" error="有効な数字を入力してください" sqref="K242:M242" xr:uid="{A32A9F31-0804-43B5-BCCC-E96BE027D493}">
      <formula1>0</formula1>
      <formula2>9999999999</formula2>
    </dataValidation>
    <dataValidation type="whole" imeMode="halfAlpha" allowBlank="1" showInputMessage="1" showErrorMessage="1" error="有効な数字を入力してください" sqref="K243:M243" xr:uid="{06420F92-1E45-4493-91CC-AD70F86E556E}">
      <formula1>0</formula1>
      <formula2>9999999999</formula2>
    </dataValidation>
    <dataValidation type="whole" imeMode="halfAlpha" allowBlank="1" showInputMessage="1" showErrorMessage="1" error="有効な数字を入力してください" sqref="K244:M244" xr:uid="{1F897422-F550-4724-86AA-84AFF87BD410}">
      <formula1>0</formula1>
      <formula2>9999999999</formula2>
    </dataValidation>
    <dataValidation type="whole" imeMode="halfAlpha" allowBlank="1" showInputMessage="1" showErrorMessage="1" error="有効な数字を入力してください" sqref="K245:M245" xr:uid="{3618DEDC-B293-487D-A39F-2F7A05DCB8C4}">
      <formula1>0</formula1>
      <formula2>9999999999</formula2>
    </dataValidation>
    <dataValidation type="whole" imeMode="halfAlpha" allowBlank="1" showInputMessage="1" showErrorMessage="1" error="有効な数字を入力してください" sqref="K246:M246" xr:uid="{11B90510-197A-4BD0-965B-B7DDB081B8FB}">
      <formula1>0</formula1>
      <formula2>9999999999</formula2>
    </dataValidation>
    <dataValidation type="whole" imeMode="halfAlpha" allowBlank="1" showInputMessage="1" showErrorMessage="1" error="有効な数字を入力してください" sqref="K247:M247" xr:uid="{762D4A23-F7D1-45DE-A40A-D92087530EFE}">
      <formula1>0</formula1>
      <formula2>9999999999</formula2>
    </dataValidation>
    <dataValidation type="whole" imeMode="halfAlpha" allowBlank="1" showInputMessage="1" showErrorMessage="1" error="有効な数字を入力してください" sqref="K248:M248" xr:uid="{608810B7-B569-46D9-BDA2-76E884CE6C50}">
      <formula1>0</formula1>
      <formula2>9999999999</formula2>
    </dataValidation>
    <dataValidation type="whole" imeMode="halfAlpha" allowBlank="1" showInputMessage="1" showErrorMessage="1" error="有効な数字を入力してください" sqref="K249:M249" xr:uid="{D331AC2C-96BD-43FC-ABF7-FD7380FC8B4F}">
      <formula1>0</formula1>
      <formula2>9999999999</formula2>
    </dataValidation>
    <dataValidation type="whole" imeMode="halfAlpha" allowBlank="1" showInputMessage="1" showErrorMessage="1" error="有効な数字を入力してください" sqref="K250:M250" xr:uid="{A6BBBD1B-7DE4-4DDB-AE74-5D08B122CE7D}">
      <formula1>0</formula1>
      <formula2>9999999999</formula2>
    </dataValidation>
    <dataValidation type="whole" imeMode="halfAlpha" allowBlank="1" showInputMessage="1" showErrorMessage="1" error="有効な数字を入力してください" sqref="K251:M251" xr:uid="{3CF1C22F-41A8-4782-AC54-F6D9C1B3511F}">
      <formula1>0</formula1>
      <formula2>9999999999</formula2>
    </dataValidation>
    <dataValidation type="whole" imeMode="halfAlpha" allowBlank="1" showInputMessage="1" showErrorMessage="1" error="有効な数字を入力してください" sqref="K252:M252" xr:uid="{D32CED84-C9B2-428B-8E11-751661718FC2}">
      <formula1>0</formula1>
      <formula2>9999999999</formula2>
    </dataValidation>
    <dataValidation type="whole" imeMode="halfAlpha" allowBlank="1" showInputMessage="1" showErrorMessage="1" error="有効な数字を入力してください" sqref="K253:M253" xr:uid="{3A2154D5-B0F9-4FCC-920B-2CA30052F7DE}">
      <formula1>0</formula1>
      <formula2>9999999999</formula2>
    </dataValidation>
    <dataValidation type="whole" imeMode="halfAlpha" allowBlank="1" showInputMessage="1" showErrorMessage="1" error="有効な数字を入力してください" sqref="K254:M254" xr:uid="{5F509E58-A39D-4F41-9273-1CA8A38F3D08}">
      <formula1>0</formula1>
      <formula2>9999999999</formula2>
    </dataValidation>
    <dataValidation type="whole" imeMode="halfAlpha" allowBlank="1" showInputMessage="1" showErrorMessage="1" error="有効な数字を入力してください" sqref="K255:M255" xr:uid="{D37302D2-C969-42F5-AF83-9655E5661A1D}">
      <formula1>0</formula1>
      <formula2>9999999999</formula2>
    </dataValidation>
    <dataValidation type="whole" imeMode="halfAlpha" allowBlank="1" showInputMessage="1" showErrorMessage="1" error="有効な数字を入力してください" sqref="K256:M256" xr:uid="{42A6B134-BB92-489F-99E9-03F75EF052FC}">
      <formula1>0</formula1>
      <formula2>9999999999</formula2>
    </dataValidation>
    <dataValidation type="whole" imeMode="halfAlpha" allowBlank="1" showInputMessage="1" showErrorMessage="1" error="有効な数字を入力してください" sqref="K257:M257" xr:uid="{267A79CA-8B0D-47FE-BD4C-C84B176463F0}">
      <formula1>0</formula1>
      <formula2>9999999999</formula2>
    </dataValidation>
    <dataValidation type="whole" imeMode="halfAlpha" allowBlank="1" showInputMessage="1" showErrorMessage="1" error="有効な数字を入力してください" sqref="K258:M258" xr:uid="{B973ECE3-6C73-425A-A8D3-10AD835C4313}">
      <formula1>0</formula1>
      <formula2>9999999999</formula2>
    </dataValidation>
    <dataValidation type="whole" imeMode="halfAlpha" allowBlank="1" showInputMessage="1" showErrorMessage="1" error="有効な数字を入力してください" sqref="K259:M259" xr:uid="{63D99F0B-903D-4E05-8941-9E1D77CAD6F0}">
      <formula1>0</formula1>
      <formula2>9999999999</formula2>
    </dataValidation>
    <dataValidation type="whole" imeMode="halfAlpha" allowBlank="1" showInputMessage="1" showErrorMessage="1" error="有効な数字を入力してください" sqref="K260:M260" xr:uid="{62039D9F-8218-4A31-8954-53AA238A919F}">
      <formula1>0</formula1>
      <formula2>9999999999</formula2>
    </dataValidation>
    <dataValidation type="whole" imeMode="halfAlpha" allowBlank="1" showInputMessage="1" showErrorMessage="1" error="有効な数字を入力してください" sqref="K261:M261" xr:uid="{9FA628C0-9F5E-40DA-9B7B-E4B8D8AC6DC6}">
      <formula1>0</formula1>
      <formula2>9999999999</formula2>
    </dataValidation>
    <dataValidation type="whole" imeMode="halfAlpha" allowBlank="1" showInputMessage="1" showErrorMessage="1" error="有効な数字を入力してください" sqref="K262:M262" xr:uid="{A8E5E5CB-D580-40BB-BD77-D31F75066682}">
      <formula1>0</formula1>
      <formula2>9999999999</formula2>
    </dataValidation>
    <dataValidation type="whole" imeMode="halfAlpha" allowBlank="1" showInputMessage="1" showErrorMessage="1" error="有効な数字を入力してください" sqref="K263:M263" xr:uid="{014EBF3E-E5BE-45F8-9A94-3D5A259531E2}">
      <formula1>0</formula1>
      <formula2>9999999999</formula2>
    </dataValidation>
    <dataValidation type="whole" imeMode="halfAlpha" allowBlank="1" showInputMessage="1" showErrorMessage="1" error="有効な数字を入力してください" sqref="K264:M264" xr:uid="{CD0DC9CA-DBB7-4353-85C8-3A363BA743F0}">
      <formula1>0</formula1>
      <formula2>9999999999</formula2>
    </dataValidation>
    <dataValidation type="whole" imeMode="halfAlpha" allowBlank="1" showInputMessage="1" showErrorMessage="1" error="有効な数字を入力してください" sqref="K265:M265" xr:uid="{722B7DDB-6546-495F-8D49-613DE357EE16}">
      <formula1>0</formula1>
      <formula2>9999999999</formula2>
    </dataValidation>
    <dataValidation type="whole" imeMode="halfAlpha" allowBlank="1" showInputMessage="1" showErrorMessage="1" error="有効な数字を入力してください" sqref="S240:T240" xr:uid="{02FDC3D1-C3F5-4498-9819-7955D13E27EA}">
      <formula1>0</formula1>
      <formula2>9999999999</formula2>
    </dataValidation>
    <dataValidation type="whole" imeMode="halfAlpha" allowBlank="1" showInputMessage="1" showErrorMessage="1" error="有効な数字を入力してください" sqref="S241:T241" xr:uid="{1344E256-83C2-4579-9DBE-DDF09B6B874B}">
      <formula1>0</formula1>
      <formula2>9999999999</formula2>
    </dataValidation>
    <dataValidation type="whole" imeMode="halfAlpha" allowBlank="1" showInputMessage="1" showErrorMessage="1" error="有効な数字を入力してください" sqref="S242:T242" xr:uid="{2EB0867C-55A7-4C8E-A70E-6EE961E28F2B}">
      <formula1>0</formula1>
      <formula2>9999999999</formula2>
    </dataValidation>
    <dataValidation type="whole" imeMode="halfAlpha" allowBlank="1" showInputMessage="1" showErrorMessage="1" error="有効な数字を入力してください" sqref="S243:T243" xr:uid="{9CC74E7B-2236-418B-A23F-19299AE6F29B}">
      <formula1>0</formula1>
      <formula2>9999999999</formula2>
    </dataValidation>
    <dataValidation type="whole" imeMode="halfAlpha" allowBlank="1" showInputMessage="1" showErrorMessage="1" error="有効な数字を入力してください" sqref="S244:T244" xr:uid="{E1768D9F-14BD-4941-8CDD-2CBD6C5C3E11}">
      <formula1>0</formula1>
      <formula2>9999999999</formula2>
    </dataValidation>
    <dataValidation type="whole" imeMode="halfAlpha" allowBlank="1" showInputMessage="1" showErrorMessage="1" error="有効な数字を入力してください" sqref="S245:T245" xr:uid="{1D8BDFFF-7ED1-459E-89A0-2A464967C617}">
      <formula1>0</formula1>
      <formula2>9999999999</formula2>
    </dataValidation>
    <dataValidation type="whole" imeMode="halfAlpha" allowBlank="1" showInputMessage="1" showErrorMessage="1" error="有効な数字を入力してください" sqref="S246:T246" xr:uid="{83B7E5D4-0F1F-4D72-9F09-C3A5D54C01CA}">
      <formula1>0</formula1>
      <formula2>9999999999</formula2>
    </dataValidation>
    <dataValidation type="whole" imeMode="halfAlpha" allowBlank="1" showInputMessage="1" showErrorMessage="1" error="有効な数字を入力してください" sqref="S247:T247" xr:uid="{26620760-EDD3-4DA9-BFFB-9E5F5F5730B1}">
      <formula1>0</formula1>
      <formula2>9999999999</formula2>
    </dataValidation>
    <dataValidation type="whole" imeMode="halfAlpha" allowBlank="1" showInputMessage="1" showErrorMessage="1" error="有効な数字を入力してください" sqref="S248:T248" xr:uid="{FCA1731D-1C96-4314-A510-4C7992DF9E7B}">
      <formula1>0</formula1>
      <formula2>9999999999</formula2>
    </dataValidation>
    <dataValidation type="whole" imeMode="halfAlpha" allowBlank="1" showInputMessage="1" showErrorMessage="1" error="有効な数字を入力してください" sqref="S249:T249" xr:uid="{AFAA2255-C408-42B1-9C11-0415DC09F05A}">
      <formula1>0</formula1>
      <formula2>9999999999</formula2>
    </dataValidation>
    <dataValidation type="whole" imeMode="halfAlpha" allowBlank="1" showInputMessage="1" showErrorMessage="1" error="有効な数字を入力してください" sqref="S250:T250" xr:uid="{9147D35B-A3DE-41BF-97F6-87A1477B74FE}">
      <formula1>0</formula1>
      <formula2>9999999999</formula2>
    </dataValidation>
    <dataValidation type="whole" imeMode="halfAlpha" allowBlank="1" showInputMessage="1" showErrorMessage="1" error="有効な数字を入力してください" sqref="S251:T251" xr:uid="{3A9643EF-2A79-474D-9F35-D23C638EF175}">
      <formula1>0</formula1>
      <formula2>9999999999</formula2>
    </dataValidation>
    <dataValidation type="whole" imeMode="halfAlpha" allowBlank="1" showInputMessage="1" showErrorMessage="1" error="有効な数字を入力してください" sqref="S252:T252" xr:uid="{3FC2671A-6623-496E-A8A9-FB0B3A20169A}">
      <formula1>0</formula1>
      <formula2>9999999999</formula2>
    </dataValidation>
    <dataValidation type="whole" imeMode="halfAlpha" allowBlank="1" showInputMessage="1" showErrorMessage="1" error="有効な数字を入力してください" sqref="S253:T253" xr:uid="{39B99AB0-F3B6-4224-ACDD-8EFCA2AA9C2F}">
      <formula1>0</formula1>
      <formula2>9999999999</formula2>
    </dataValidation>
    <dataValidation type="whole" imeMode="halfAlpha" allowBlank="1" showInputMessage="1" showErrorMessage="1" error="有効な数字を入力してください" sqref="S254:T254" xr:uid="{C19DE7D3-E325-4C61-A722-E9E2A305DCA5}">
      <formula1>0</formula1>
      <formula2>9999999999</formula2>
    </dataValidation>
    <dataValidation type="whole" imeMode="halfAlpha" allowBlank="1" showInputMessage="1" showErrorMessage="1" error="有効な数字を入力してください" sqref="S255:T255" xr:uid="{CF9D6F1C-14D9-43DC-9E9F-35C67EFB24C6}">
      <formula1>0</formula1>
      <formula2>9999999999</formula2>
    </dataValidation>
    <dataValidation type="whole" imeMode="halfAlpha" allowBlank="1" showInputMessage="1" showErrorMessage="1" error="有効な数字を入力してください" sqref="S256:T256" xr:uid="{1238FA63-B142-46EE-A3D3-1E9E9B969E8B}">
      <formula1>0</formula1>
      <formula2>9999999999</formula2>
    </dataValidation>
    <dataValidation type="whole" imeMode="halfAlpha" allowBlank="1" showInputMessage="1" showErrorMessage="1" error="有効な数字を入力してください" sqref="S257:T257" xr:uid="{1266A10C-AD34-4E3D-A622-2C5BCF58DF3A}">
      <formula1>0</formula1>
      <formula2>9999999999</formula2>
    </dataValidation>
    <dataValidation type="whole" imeMode="halfAlpha" allowBlank="1" showInputMessage="1" showErrorMessage="1" error="有効な数字を入力してください" sqref="S258:T258" xr:uid="{2B33853D-2C30-4682-9DBF-BA88C57173A9}">
      <formula1>0</formula1>
      <formula2>9999999999</formula2>
    </dataValidation>
    <dataValidation type="whole" imeMode="halfAlpha" allowBlank="1" showInputMessage="1" showErrorMessage="1" error="有効な数字を入力してください" sqref="S259:T259" xr:uid="{45A4BB5E-857E-4DFC-A753-D6094D879137}">
      <formula1>0</formula1>
      <formula2>9999999999</formula2>
    </dataValidation>
    <dataValidation type="whole" imeMode="halfAlpha" allowBlank="1" showInputMessage="1" showErrorMessage="1" error="有効な数字を入力してください" sqref="S260:T260" xr:uid="{E3351C74-16F3-47C2-ABAB-31E25A804BE6}">
      <formula1>0</formula1>
      <formula2>9999999999</formula2>
    </dataValidation>
    <dataValidation type="whole" imeMode="halfAlpha" allowBlank="1" showInputMessage="1" showErrorMessage="1" error="有効な数字を入力してください" sqref="S261:T261" xr:uid="{91B6C8D1-EE73-4309-B14C-DE151ECD1383}">
      <formula1>0</formula1>
      <formula2>9999999999</formula2>
    </dataValidation>
    <dataValidation type="whole" imeMode="halfAlpha" allowBlank="1" showInputMessage="1" showErrorMessage="1" error="有効な数字を入力してください" sqref="S262:T262" xr:uid="{28FADEA4-155A-493A-B3B7-8EB01145651F}">
      <formula1>0</formula1>
      <formula2>9999999999</formula2>
    </dataValidation>
    <dataValidation type="whole" imeMode="halfAlpha" allowBlank="1" showInputMessage="1" showErrorMessage="1" error="有効な数字を入力してください" sqref="S263:T263" xr:uid="{BF1B0700-C709-4899-8C52-D0AC36C08D8B}">
      <formula1>0</formula1>
      <formula2>9999999999</formula2>
    </dataValidation>
    <dataValidation type="whole" imeMode="halfAlpha" allowBlank="1" showInputMessage="1" showErrorMessage="1" error="有効な数字を入力してください" sqref="S264:T264" xr:uid="{E7F28A04-AB32-4C3A-AC54-B782232CE30F}">
      <formula1>0</formula1>
      <formula2>9999999999</formula2>
    </dataValidation>
    <dataValidation type="whole" imeMode="halfAlpha" allowBlank="1" showInputMessage="1" showErrorMessage="1" error="有効な数字を入力してください" sqref="S265:T265" xr:uid="{732581B1-2CAA-4C22-B01B-40F0D20D5A3B}">
      <formula1>0</formula1>
      <formula2>9999999999</formula2>
    </dataValidation>
    <dataValidation type="date" imeMode="halfAlpha" allowBlank="1" showInputMessage="1" showErrorMessage="1" error="有効な日付を入力してください" sqref="N279:R279" xr:uid="{3A5777CE-FFEF-4E44-95C6-E6B083FF3D3A}">
      <formula1>92</formula1>
      <formula2>73415</formula2>
    </dataValidation>
    <dataValidation type="date" imeMode="halfAlpha" allowBlank="1" showInputMessage="1" showErrorMessage="1" error="有効な日付を入力してください" sqref="N280:R280" xr:uid="{2DFA653A-6947-418B-BD0F-87D3220FE7BC}">
      <formula1>92</formula1>
      <formula2>73415</formula2>
    </dataValidation>
    <dataValidation type="date" imeMode="halfAlpha" allowBlank="1" showInputMessage="1" showErrorMessage="1" error="有効な日付を入力してください" sqref="N281:R281" xr:uid="{DC747F96-8DC9-4140-BDF7-073464A3D62B}">
      <formula1>92</formula1>
      <formula2>73415</formula2>
    </dataValidation>
    <dataValidation type="date" imeMode="halfAlpha" allowBlank="1" showInputMessage="1" showErrorMessage="1" error="有効な日付を入力してください" sqref="N282:R282" xr:uid="{1E1EC19B-328B-42BA-99D4-EC8074BA2901}">
      <formula1>92</formula1>
      <formula2>73415</formula2>
    </dataValidation>
    <dataValidation type="date" imeMode="halfAlpha" allowBlank="1" showInputMessage="1" showErrorMessage="1" error="有効な日付を入力してください" sqref="N283:R283" xr:uid="{FDBEB72D-DC7B-4726-BD51-673024D6DC10}">
      <formula1>92</formula1>
      <formula2>73415</formula2>
    </dataValidation>
    <dataValidation type="date" imeMode="halfAlpha" allowBlank="1" showInputMessage="1" showErrorMessage="1" error="有効な日付を入力してください" sqref="N284:R284" xr:uid="{29F2AF6D-5193-41EF-A4EF-D6BA7DF3C851}">
      <formula1>92</formula1>
      <formula2>73415</formula2>
    </dataValidation>
    <dataValidation type="date" imeMode="halfAlpha" allowBlank="1" showInputMessage="1" showErrorMessage="1" error="有効な日付を入力してください" sqref="N285:R285" xr:uid="{B83FC5D4-3A86-4665-87E5-5452D504CA14}">
      <formula1>92</formula1>
      <formula2>73415</formula2>
    </dataValidation>
    <dataValidation type="date" imeMode="halfAlpha" allowBlank="1" showInputMessage="1" showErrorMessage="1" error="有効な日付を入力してください" sqref="N286:R286" xr:uid="{0B033CA1-C4C1-4AA6-A972-C1F1ED333F0B}">
      <formula1>92</formula1>
      <formula2>73415</formula2>
    </dataValidation>
    <dataValidation type="date" imeMode="halfAlpha" allowBlank="1" showInputMessage="1" showErrorMessage="1" error="有効な日付を入力してください" sqref="N287:R287" xr:uid="{6185E60D-07AB-4BAF-82C4-8662ABD635F4}">
      <formula1>92</formula1>
      <formula2>73415</formula2>
    </dataValidation>
    <dataValidation type="date" imeMode="halfAlpha" allowBlank="1" showInputMessage="1" showErrorMessage="1" error="有効な日付を入力してください" sqref="N288:R288" xr:uid="{CFA85E3C-8B68-44A5-9F12-EE3BE8A236BC}">
      <formula1>92</formula1>
      <formula2>73415</formula2>
    </dataValidation>
    <dataValidation type="date" imeMode="halfAlpha" allowBlank="1" showInputMessage="1" showErrorMessage="1" error="有効な日付を入力してください" sqref="N289:R289" xr:uid="{E3C681CD-3ADF-4333-BA90-BEEF3232AB8F}">
      <formula1>92</formula1>
      <formula2>73415</formula2>
    </dataValidation>
    <dataValidation type="date" imeMode="halfAlpha" allowBlank="1" showInputMessage="1" showErrorMessage="1" error="有効な日付を入力してください" sqref="N290:R290" xr:uid="{131DB094-195E-4873-BFE9-CC4E3039B347}">
      <formula1>92</formula1>
      <formula2>73415</formula2>
    </dataValidation>
    <dataValidation type="date" imeMode="halfAlpha" allowBlank="1" showInputMessage="1" showErrorMessage="1" error="有効な日付を入力してください" sqref="N291:R291" xr:uid="{D079B1F6-2D9F-4A97-A2E1-1E4474246B4E}">
      <formula1>92</formula1>
      <formula2>73415</formula2>
    </dataValidation>
    <dataValidation type="date" imeMode="halfAlpha" allowBlank="1" showInputMessage="1" showErrorMessage="1" error="有効な日付を入力してください" sqref="N292:R292" xr:uid="{79186F4C-E527-428B-AFC9-73C48DAA5D16}">
      <formula1>92</formula1>
      <formula2>73415</formula2>
    </dataValidation>
    <dataValidation type="date" imeMode="halfAlpha" allowBlank="1" showInputMessage="1" showErrorMessage="1" error="有効な日付を入力してください" sqref="N293:R293" xr:uid="{750ECD65-4FA1-42CE-AC18-09AB09775ECE}">
      <formula1>92</formula1>
      <formula2>73415</formula2>
    </dataValidation>
    <dataValidation type="list" imeMode="halfAlpha" allowBlank="1" showInputMessage="1" showErrorMessage="1" error="リストから選択してください" sqref="L298:M298" xr:uid="{766E18FD-0AF4-4D35-A8CE-2C7FCD787509}">
      <formula1>"○,　"</formula1>
    </dataValidation>
    <dataValidation type="list" imeMode="halfAlpha" allowBlank="1" showInputMessage="1" showErrorMessage="1" error="リストから選択してください" sqref="L299:M299" xr:uid="{CA5D2CC8-57CE-410F-B204-CA34E520094C}">
      <formula1>"○,　"</formula1>
    </dataValidation>
    <dataValidation type="list" imeMode="halfAlpha" allowBlank="1" showInputMessage="1" showErrorMessage="1" error="リストから選択してください" sqref="L300:M300" xr:uid="{8B13C9F2-D4EC-4A7F-B9BC-E131EB7251D2}">
      <formula1>"○,　"</formula1>
    </dataValidation>
    <dataValidation type="list" imeMode="halfAlpha" allowBlank="1" showInputMessage="1" showErrorMessage="1" error="リストから選択してください" sqref="L301:M301" xr:uid="{AA869D27-6CA8-4EF5-ADD3-9203CA38A866}">
      <formula1>"○,　"</formula1>
    </dataValidation>
    <dataValidation type="list" imeMode="halfAlpha" allowBlank="1" showInputMessage="1" showErrorMessage="1" error="リストから選択してください" sqref="L302:M302" xr:uid="{AE3040BA-BFE6-486E-BBD1-7322119DC7E0}">
      <formula1>"○,　"</formula1>
    </dataValidation>
    <dataValidation type="list" imeMode="halfAlpha" allowBlank="1" showInputMessage="1" showErrorMessage="1" error="リストから選択してください" sqref="L303:M303" xr:uid="{C4835C39-BCCF-445B-92E7-772D9E806EE9}">
      <formula1>"○,　"</formula1>
    </dataValidation>
    <dataValidation type="list" imeMode="halfAlpha" allowBlank="1" showInputMessage="1" showErrorMessage="1" error="リストから選択してください" sqref="L304:M304" xr:uid="{24982ECB-2105-49D0-AF5A-9EB2E5D988D0}">
      <formula1>"○,　"</formula1>
    </dataValidation>
    <dataValidation type="list" imeMode="halfAlpha" allowBlank="1" showInputMessage="1" showErrorMessage="1" error="リストから選択してください" sqref="L305:M305" xr:uid="{16165CE7-416C-4066-AF30-5EBB2451B911}">
      <formula1>"○,　"</formula1>
    </dataValidation>
    <dataValidation type="list" imeMode="halfAlpha" allowBlank="1" showInputMessage="1" showErrorMessage="1" error="リストから選択してください" sqref="L306:M306" xr:uid="{6ED8DC66-2C67-4F8C-AA0C-5317B19E0728}">
      <formula1>"○,　"</formula1>
    </dataValidation>
    <dataValidation type="list" imeMode="halfAlpha" allowBlank="1" showInputMessage="1" showErrorMessage="1" error="リストから選択してください" sqref="L307:M307" xr:uid="{A38624AB-0C86-4E73-AFBF-5194A27D261C}">
      <formula1>"○,　"</formula1>
    </dataValidation>
    <dataValidation type="list" imeMode="halfAlpha" allowBlank="1" showInputMessage="1" showErrorMessage="1" error="リストから選択してください" sqref="L308:M308" xr:uid="{3CA0AD36-EA38-4C84-B207-FEFC41B0F078}">
      <formula1>"○,　"</formula1>
    </dataValidation>
    <dataValidation type="list" imeMode="halfAlpha" allowBlank="1" showInputMessage="1" showErrorMessage="1" error="リストから選択してください" sqref="L309:M309" xr:uid="{8A85FC46-093A-4673-AB4C-3353D9A5D69F}">
      <formula1>"○,　"</formula1>
    </dataValidation>
    <dataValidation type="list" imeMode="halfAlpha" allowBlank="1" showInputMessage="1" showErrorMessage="1" error="リストから選択してください" sqref="L310:M310" xr:uid="{683C7A6A-ED98-4902-81CB-5275EFE0CC95}">
      <formula1>"○,　"</formula1>
    </dataValidation>
    <dataValidation type="list" imeMode="halfAlpha" allowBlank="1" showInputMessage="1" showErrorMessage="1" error="リストから選択してください" sqref="L311:M311" xr:uid="{5319C8C3-C865-4790-9456-D69D20B73182}">
      <formula1>"○,　"</formula1>
    </dataValidation>
    <dataValidation type="list" imeMode="halfAlpha" allowBlank="1" showInputMessage="1" showErrorMessage="1" error="リストから選択してください" sqref="L312:M312" xr:uid="{DCECDA9F-8624-48B0-8C50-4A0A9F902CF2}">
      <formula1>"○,　"</formula1>
    </dataValidation>
    <dataValidation type="list" imeMode="halfAlpha" allowBlank="1" showInputMessage="1" showErrorMessage="1" error="リストから選択してください" sqref="L313:M313" xr:uid="{60D99F54-6D25-473C-9FE4-A5487265F57A}">
      <formula1>"○,　"</formula1>
    </dataValidation>
    <dataValidation type="list" imeMode="halfAlpha" allowBlank="1" showInputMessage="1" showErrorMessage="1" error="リストから選択してください" sqref="L314:M314" xr:uid="{F5E9AA72-02F5-4655-802C-3B07EE59996A}">
      <formula1>"○,　"</formula1>
    </dataValidation>
    <dataValidation type="list" imeMode="halfAlpha" allowBlank="1" showInputMessage="1" showErrorMessage="1" error="リストから選択してください" sqref="L315:M315" xr:uid="{8062BE7D-12BD-449B-99E9-0395F8B2C1E7}">
      <formula1>"○,　"</formula1>
    </dataValidation>
    <dataValidation type="list" imeMode="halfAlpha" allowBlank="1" showInputMessage="1" showErrorMessage="1" error="リストから選択してください" sqref="L316:M316" xr:uid="{22943818-66BE-4D9E-9060-A4F05A638439}">
      <formula1>"○,　"</formula1>
    </dataValidation>
    <dataValidation type="list" imeMode="halfAlpha" allowBlank="1" showInputMessage="1" showErrorMessage="1" error="リストから選択してください" sqref="N316" xr:uid="{655C12AA-1D4A-4987-810F-4A3ED422EC52}">
      <formula1>"○,　"</formula1>
    </dataValidation>
    <dataValidation type="list" imeMode="halfAlpha" allowBlank="1" showInputMessage="1" showErrorMessage="1" error="リストから選択してください" sqref="L317:M317" xr:uid="{F993E8FD-3904-42EA-B5DA-C3C512EE29D1}">
      <formula1>"○,　"</formula1>
    </dataValidation>
    <dataValidation type="list" imeMode="halfAlpha" allowBlank="1" showInputMessage="1" showErrorMessage="1" error="リストから選択してください" sqref="N317" xr:uid="{0985880E-8A14-427B-95CA-695D8710DBCA}">
      <formula1>"○,　"</formula1>
    </dataValidation>
    <dataValidation type="list" imeMode="halfAlpha" allowBlank="1" showInputMessage="1" showErrorMessage="1" error="リストから選択してください" sqref="L318:M318" xr:uid="{FEA63B19-A223-4DF6-A7C8-C8993CC4B070}">
      <formula1>"○,　"</formula1>
    </dataValidation>
    <dataValidation type="list" imeMode="halfAlpha" allowBlank="1" showInputMessage="1" showErrorMessage="1" error="リストから選択してください" sqref="N318" xr:uid="{3916CB71-8743-459C-A911-AE2D64118123}">
      <formula1>"○,　"</formula1>
    </dataValidation>
    <dataValidation type="list" imeMode="halfAlpha" allowBlank="1" showInputMessage="1" showErrorMessage="1" error="リストから選択してください" sqref="L319:M319" xr:uid="{4900FC44-7C46-40F6-8B16-241DCECF8A2F}">
      <formula1>"○,　"</formula1>
    </dataValidation>
    <dataValidation type="list" imeMode="halfAlpha" allowBlank="1" showInputMessage="1" showErrorMessage="1" error="リストから選択してください" sqref="N319" xr:uid="{20F97AFA-ED7B-4140-80EC-F30163578965}">
      <formula1>"○,　"</formula1>
    </dataValidation>
    <dataValidation type="list" imeMode="halfAlpha" allowBlank="1" showInputMessage="1" showErrorMessage="1" error="リストから選択してください" sqref="L320:M320" xr:uid="{584EF64E-392A-46C9-869B-B54CF5289333}">
      <formula1>"○,　"</formula1>
    </dataValidation>
    <dataValidation type="list" imeMode="halfAlpha" allowBlank="1" showInputMessage="1" showErrorMessage="1" error="リストから選択してください" sqref="N320" xr:uid="{BD766F50-A1A3-48A2-9314-8384A9BE5393}">
      <formula1>"○,　"</formula1>
    </dataValidation>
    <dataValidation type="list" imeMode="halfAlpha" allowBlank="1" showInputMessage="1" showErrorMessage="1" error="リストから選択してください" sqref="L321:M321" xr:uid="{7D770B93-11B4-44FB-ADCD-1A5E18C88FA1}">
      <formula1>"○,　"</formula1>
    </dataValidation>
    <dataValidation type="list" imeMode="halfAlpha" allowBlank="1" showInputMessage="1" showErrorMessage="1" error="リストから選択してください" sqref="N321" xr:uid="{4E8F610A-B8EB-4F96-9A2E-97904A25CC21}">
      <formula1>"○,　"</formula1>
    </dataValidation>
    <dataValidation type="list" imeMode="halfAlpha" allowBlank="1" showInputMessage="1" showErrorMessage="1" error="リストから選択してください" sqref="L322:M322" xr:uid="{FAD9A59F-9C05-47EE-9D34-7D887325792A}">
      <formula1>"○,　"</formula1>
    </dataValidation>
    <dataValidation type="list" imeMode="halfAlpha" allowBlank="1" showInputMessage="1" showErrorMessage="1" error="リストから選択してください" sqref="N322" xr:uid="{0B1EBEEA-4A76-4A78-B185-5032AD428AF8}">
      <formula1>"○,　"</formula1>
    </dataValidation>
    <dataValidation type="list" imeMode="halfAlpha" allowBlank="1" showInputMessage="1" showErrorMessage="1" error="リストから選択してください" sqref="L323:M323" xr:uid="{03FAA3CB-5AD9-43B4-9A7A-4A9082AF1859}">
      <formula1>"○,　"</formula1>
    </dataValidation>
    <dataValidation type="list" imeMode="halfAlpha" allowBlank="1" showInputMessage="1" showErrorMessage="1" error="リストから選択してください" sqref="N323" xr:uid="{4448FF05-6035-4FDF-B327-CFEF0370CA76}">
      <formula1>"○,　"</formula1>
    </dataValidation>
    <dataValidation type="list" imeMode="halfAlpha" allowBlank="1" showInputMessage="1" showErrorMessage="1" error="リストから選択してください" sqref="L324:M324" xr:uid="{F74704D1-7FBB-4AD5-BCB1-868D42E4F220}">
      <formula1>"○,　"</formula1>
    </dataValidation>
    <dataValidation type="list" imeMode="halfAlpha" allowBlank="1" showInputMessage="1" showErrorMessage="1" error="リストから選択してください" sqref="N324" xr:uid="{1FBC1658-1132-434F-914D-397C60F04A1F}">
      <formula1>"○,　"</formula1>
    </dataValidation>
    <dataValidation type="list" imeMode="halfAlpha" allowBlank="1" showInputMessage="1" showErrorMessage="1" error="リストから選択してください" sqref="L325:M325" xr:uid="{0808C543-C706-4E21-B353-C31BDAA64789}">
      <formula1>"○,　"</formula1>
    </dataValidation>
    <dataValidation type="list" imeMode="halfAlpha" allowBlank="1" showInputMessage="1" showErrorMessage="1" error="リストから選択してください" sqref="N325" xr:uid="{F63A707A-9A58-40F0-A940-079AD3F02D47}">
      <formula1>"○,　"</formula1>
    </dataValidation>
    <dataValidation type="list" imeMode="halfAlpha" allowBlank="1" showInputMessage="1" showErrorMessage="1" error="リストから選択してください" sqref="L326:M326" xr:uid="{3DFDA0C3-F81A-4E10-80F9-59FC9ADB91D5}">
      <formula1>"○,　"</formula1>
    </dataValidation>
    <dataValidation type="list" imeMode="halfAlpha" allowBlank="1" showInputMessage="1" showErrorMessage="1" error="リストから選択してください" sqref="N326" xr:uid="{9AA5CD29-8B0D-4CAD-AA2E-5EF8283A024C}">
      <formula1>"○,　"</formula1>
    </dataValidation>
    <dataValidation type="list" imeMode="halfAlpha" allowBlank="1" showInputMessage="1" showErrorMessage="1" error="リストから選択してください" sqref="L327:M327" xr:uid="{32223CCB-D69F-4F47-941F-0FE2829ECB24}">
      <formula1>"○,　"</formula1>
    </dataValidation>
    <dataValidation type="list" imeMode="halfAlpha" allowBlank="1" showInputMessage="1" showErrorMessage="1" error="リストから選択してください" sqref="N327" xr:uid="{7C8F557A-4882-4370-A6A6-22764B681354}">
      <formula1>"○,　"</formula1>
    </dataValidation>
    <dataValidation type="list" imeMode="halfAlpha" allowBlank="1" showInputMessage="1" showErrorMessage="1" error="リストから選択してください" sqref="L328:M328" xr:uid="{8C624A9E-BF53-46C7-9058-DB2A797B9C39}">
      <formula1>"○,　"</formula1>
    </dataValidation>
    <dataValidation type="list" imeMode="halfAlpha" allowBlank="1" showInputMessage="1" showErrorMessage="1" error="リストから選択してください" sqref="N328" xr:uid="{6EC651FE-DDC4-4F0F-8CD3-88DC57E2DC75}">
      <formula1>"○,　"</formula1>
    </dataValidation>
    <dataValidation type="list" imeMode="halfAlpha" allowBlank="1" showInputMessage="1" showErrorMessage="1" error="リストから選択してください" sqref="L329:M329" xr:uid="{0661EF33-2915-4372-BAFD-E1A24613897B}">
      <formula1>"○,　"</formula1>
    </dataValidation>
    <dataValidation type="list" imeMode="halfAlpha" allowBlank="1" showInputMessage="1" showErrorMessage="1" error="リストから選択してください" sqref="N329" xr:uid="{BB614204-E9F5-4353-A1A0-9028787A9A88}">
      <formula1>"○,　"</formula1>
    </dataValidation>
    <dataValidation type="list" imeMode="halfAlpha" allowBlank="1" showInputMessage="1" showErrorMessage="1" error="リストから選択してください" sqref="L330:M330" xr:uid="{2C8B7AB7-A88A-421E-B476-9CF9A991F1CB}">
      <formula1>"○,　"</formula1>
    </dataValidation>
    <dataValidation type="list" imeMode="halfAlpha" allowBlank="1" showInputMessage="1" showErrorMessage="1" error="リストから選択してください" sqref="N330" xr:uid="{75309E64-E489-4688-87E6-66290D571AEF}">
      <formula1>"○,　"</formula1>
    </dataValidation>
    <dataValidation type="list" imeMode="halfAlpha" allowBlank="1" showInputMessage="1" showErrorMessage="1" error="リストから選択してください" sqref="L331:M331" xr:uid="{100F6C3C-DD95-42FD-BE69-40A2AAC7C600}">
      <formula1>"○,　"</formula1>
    </dataValidation>
    <dataValidation type="list" imeMode="halfAlpha" allowBlank="1" showInputMessage="1" showErrorMessage="1" error="リストから選択してください" sqref="N331" xr:uid="{5BACCC57-BF1A-4D56-A50C-038F5A77705D}">
      <formula1>"○,　"</formula1>
    </dataValidation>
    <dataValidation type="list" imeMode="halfAlpha" allowBlank="1" showInputMessage="1" showErrorMessage="1" error="リストから選択してください" sqref="L332:M332" xr:uid="{0C9C37D5-7CAD-4E6A-8E46-9D4673223BAE}">
      <formula1>"○,　"</formula1>
    </dataValidation>
    <dataValidation type="list" imeMode="halfAlpha" allowBlank="1" showInputMessage="1" showErrorMessage="1" error="リストから選択してください" sqref="N332" xr:uid="{B6234A07-AC8A-49D3-B397-6BFE5FD64FA9}">
      <formula1>"○,　"</formula1>
    </dataValidation>
    <dataValidation type="list" imeMode="halfAlpha" allowBlank="1" showInputMessage="1" showErrorMessage="1" error="リストから選択してください" sqref="L333:M333" xr:uid="{CC87F85F-07ED-4D36-A667-37A9BB8847A0}">
      <formula1>"○,　"</formula1>
    </dataValidation>
    <dataValidation type="list" imeMode="halfAlpha" allowBlank="1" showInputMessage="1" showErrorMessage="1" error="リストから選択してください" sqref="N333" xr:uid="{86CEE438-03F4-4E1F-A4F7-0484582F00CD}">
      <formula1>"○,　"</formula1>
    </dataValidation>
    <dataValidation type="list" imeMode="halfAlpha" allowBlank="1" showInputMessage="1" showErrorMessage="1" error="リストから選択してください" sqref="L334:M334" xr:uid="{B5E39891-1F5C-4AE6-8CDA-FB7BF8BFFB16}">
      <formula1>"○,　"</formula1>
    </dataValidation>
    <dataValidation type="list" imeMode="halfAlpha" allowBlank="1" showInputMessage="1" showErrorMessage="1" error="リストから選択してください" sqref="N334" xr:uid="{25116BA7-E4D5-4F57-AE3E-8578EDC4E256}">
      <formula1>"○,　"</formula1>
    </dataValidation>
    <dataValidation type="list" imeMode="halfAlpha" allowBlank="1" showInputMessage="1" showErrorMessage="1" error="リストから選択してください" sqref="L335:M335" xr:uid="{5E031D3A-AA9B-4CAB-8417-B0EE561A4592}">
      <formula1>"○,　"</formula1>
    </dataValidation>
    <dataValidation type="list" imeMode="halfAlpha" allowBlank="1" showInputMessage="1" showErrorMessage="1" error="リストから選択してください" sqref="N335" xr:uid="{16A38D47-E530-47ED-8AC0-E6FF782C58D7}">
      <formula1>"○,　"</formula1>
    </dataValidation>
    <dataValidation type="list" imeMode="halfAlpha" allowBlank="1" showInputMessage="1" showErrorMessage="1" error="リストから選択してください" sqref="L336:M336" xr:uid="{26234F4A-9886-4317-B07D-FF6471E5B369}">
      <formula1>"○,　"</formula1>
    </dataValidation>
    <dataValidation type="list" imeMode="halfAlpha" allowBlank="1" showInputMessage="1" showErrorMessage="1" error="リストから選択してください" sqref="N336" xr:uid="{56E3D149-D627-4CE1-A863-5EF55E5A455C}">
      <formula1>"○,　"</formula1>
    </dataValidation>
    <dataValidation type="list" imeMode="halfAlpha" allowBlank="1" showInputMessage="1" showErrorMessage="1" error="リストから選択してください" sqref="T298:U298" xr:uid="{C712AAEA-5EAB-4CE2-8BB7-6E6F9A87CB65}">
      <formula1>"○,　"</formula1>
    </dataValidation>
    <dataValidation type="list" imeMode="halfAlpha" allowBlank="1" showInputMessage="1" showErrorMessage="1" error="リストから選択してください" sqref="T299:U299" xr:uid="{FB6A78FD-5ED1-45ED-A58B-298F4B18D4AA}">
      <formula1>"○,　"</formula1>
    </dataValidation>
    <dataValidation type="list" imeMode="halfAlpha" allowBlank="1" showInputMessage="1" showErrorMessage="1" error="リストから選択してください" sqref="T300:U300" xr:uid="{32392429-9D5C-473E-B12D-A40EED284C87}">
      <formula1>"○,　"</formula1>
    </dataValidation>
    <dataValidation type="list" imeMode="halfAlpha" allowBlank="1" showInputMessage="1" showErrorMessage="1" error="リストから選択してください" sqref="T301:U301" xr:uid="{EBBB05F8-F5C7-44B1-AE95-3DEA7B6E1C44}">
      <formula1>"○,　"</formula1>
    </dataValidation>
    <dataValidation type="list" imeMode="halfAlpha" allowBlank="1" showInputMessage="1" showErrorMessage="1" error="リストから選択してください" sqref="T302:U302" xr:uid="{F37D639B-FCFF-40FB-A5C5-0710970E45D5}">
      <formula1>"○,　"</formula1>
    </dataValidation>
    <dataValidation type="list" imeMode="halfAlpha" allowBlank="1" showInputMessage="1" showErrorMessage="1" error="リストから選択してください" sqref="T303:U303" xr:uid="{E5AD04AA-B4DC-4F7E-8A68-6ABB2B681AA2}">
      <formula1>"○,　"</formula1>
    </dataValidation>
    <dataValidation type="list" imeMode="halfAlpha" allowBlank="1" showInputMessage="1" showErrorMessage="1" error="リストから選択してください" sqref="T304:U304" xr:uid="{D8378481-8052-4D43-BF86-9020DCE1EAE9}">
      <formula1>"○,　"</formula1>
    </dataValidation>
    <dataValidation type="list" imeMode="halfAlpha" allowBlank="1" showInputMessage="1" showErrorMessage="1" error="リストから選択してください" sqref="T305:U305" xr:uid="{AE95A9ED-628B-40C9-AF8F-2BEF55515D84}">
      <formula1>"○,　"</formula1>
    </dataValidation>
    <dataValidation type="list" imeMode="halfAlpha" allowBlank="1" showInputMessage="1" showErrorMessage="1" error="リストから選択してください" sqref="T306:U306" xr:uid="{DDE691F7-8BD7-40D4-B460-DDA0161B18B3}">
      <formula1>"○,　"</formula1>
    </dataValidation>
    <dataValidation type="list" imeMode="halfAlpha" allowBlank="1" showInputMessage="1" showErrorMessage="1" error="リストから選択してください" sqref="T307:U307" xr:uid="{24BA110D-F428-4F47-8C07-6A9A09FE51FD}">
      <formula1>"○,　"</formula1>
    </dataValidation>
    <dataValidation type="list" imeMode="halfAlpha" allowBlank="1" showInputMessage="1" showErrorMessage="1" error="リストから選択してください" sqref="T308:U308" xr:uid="{8BD56862-E609-4326-9E50-F01FE1FD7982}">
      <formula1>"○,　"</formula1>
    </dataValidation>
    <dataValidation type="list" imeMode="halfAlpha" allowBlank="1" showInputMessage="1" showErrorMessage="1" error="リストから選択してください" sqref="V308:Y308" xr:uid="{C096C12B-07F3-4BDF-B322-0DE091E6AE99}">
      <formula1>"○,　"</formula1>
    </dataValidation>
    <dataValidation type="list" imeMode="halfAlpha" allowBlank="1" showInputMessage="1" showErrorMessage="1" error="リストから選択してください" sqref="T309:U309" xr:uid="{896D405C-14C8-4E4B-B6A3-B88BC1FE05B6}">
      <formula1>"○,　"</formula1>
    </dataValidation>
    <dataValidation type="list" imeMode="halfAlpha" allowBlank="1" showInputMessage="1" showErrorMessage="1" error="リストから選択してください" sqref="V309:Y309" xr:uid="{EB9C552E-1327-48A5-8BD0-23AE0D9B07E4}">
      <formula1>"○,　"</formula1>
    </dataValidation>
    <dataValidation type="list" imeMode="halfAlpha" allowBlank="1" showInputMessage="1" showErrorMessage="1" error="リストから選択してください" sqref="T310:U310" xr:uid="{EF86E8B4-78E8-4B91-A8AE-43035C19D75F}">
      <formula1>"○,　"</formula1>
    </dataValidation>
    <dataValidation type="list" imeMode="halfAlpha" allowBlank="1" showInputMessage="1" showErrorMessage="1" error="リストから選択してください" sqref="V310:Y310" xr:uid="{C987FAA8-0CB6-416B-83BE-85C72A20169A}">
      <formula1>"○,　"</formula1>
    </dataValidation>
    <dataValidation type="list" imeMode="halfAlpha" allowBlank="1" showInputMessage="1" showErrorMessage="1" error="リストから選択してください" sqref="T311:U311" xr:uid="{B7727CC0-7EF6-4C6C-AE43-5BA390651BEA}">
      <formula1>"○,　"</formula1>
    </dataValidation>
    <dataValidation type="list" imeMode="halfAlpha" allowBlank="1" showInputMessage="1" showErrorMessage="1" error="リストから選択してください" sqref="V311:Y311" xr:uid="{9C41D847-8D77-4642-A6E3-B17C087F98BF}">
      <formula1>"○,　"</formula1>
    </dataValidation>
    <dataValidation type="list" imeMode="halfAlpha" allowBlank="1" showInputMessage="1" showErrorMessage="1" error="リストから選択してください" sqref="T312:U312" xr:uid="{6F53DB02-52A0-4713-9856-94A4132AD88F}">
      <formula1>"○,　"</formula1>
    </dataValidation>
    <dataValidation type="list" imeMode="halfAlpha" allowBlank="1" showInputMessage="1" showErrorMessage="1" error="リストから選択してください" sqref="V312:Y312" xr:uid="{163B8C79-D816-4FCE-BAE0-FC9792E0EF4E}">
      <formula1>"○,　"</formula1>
    </dataValidation>
    <dataValidation type="list" imeMode="halfAlpha" allowBlank="1" showInputMessage="1" showErrorMessage="1" error="リストから選択してください" sqref="T313:U313" xr:uid="{C0974FF7-DD2F-404A-9118-3825BBDC657A}">
      <formula1>"○,　"</formula1>
    </dataValidation>
    <dataValidation type="list" imeMode="halfAlpha" allowBlank="1" showInputMessage="1" showErrorMessage="1" error="リストから選択してください" sqref="V313:Y313" xr:uid="{A1312F60-3718-45E9-9FA9-5D2914A39453}">
      <formula1>"○,　"</formula1>
    </dataValidation>
    <dataValidation type="list" imeMode="halfAlpha" allowBlank="1" showInputMessage="1" showErrorMessage="1" error="リストから選択してください" sqref="T314:U314" xr:uid="{9EF84541-FEB7-4B04-B74F-27F6A85BDF88}">
      <formula1>"○,　"</formula1>
    </dataValidation>
    <dataValidation type="list" imeMode="halfAlpha" allowBlank="1" showInputMessage="1" showErrorMessage="1" error="リストから選択してください" sqref="V314:Y314" xr:uid="{15EC1D58-4C4A-4EE6-B946-227F0EE40711}">
      <formula1>"○,　"</formula1>
    </dataValidation>
    <dataValidation type="list" imeMode="halfAlpha" allowBlank="1" showInputMessage="1" showErrorMessage="1" error="リストから選択してください" sqref="T315:U315" xr:uid="{961CDD1C-FD46-4D4F-A49F-A090EF223915}">
      <formula1>"○,　"</formula1>
    </dataValidation>
    <dataValidation type="list" imeMode="halfAlpha" allowBlank="1" showInputMessage="1" showErrorMessage="1" error="リストから選択してください" sqref="V315:Y315" xr:uid="{FE50D91C-463E-46BF-ACD8-2029E75FE3BC}">
      <formula1>"○,　"</formula1>
    </dataValidation>
    <dataValidation type="list" imeMode="halfAlpha" allowBlank="1" showInputMessage="1" showErrorMessage="1" error="リストから選択してください" sqref="T316:U316" xr:uid="{7E7B62D0-437D-4B71-9DBB-7DCE0C8D58FC}">
      <formula1>"○,　"</formula1>
    </dataValidation>
    <dataValidation type="list" imeMode="halfAlpha" allowBlank="1" showInputMessage="1" showErrorMessage="1" error="リストから選択してください" sqref="T317:U317" xr:uid="{6CA9836D-2F7A-4529-943D-DFC1B285787D}">
      <formula1>"○,　"</formula1>
    </dataValidation>
    <dataValidation type="list" imeMode="halfAlpha" allowBlank="1" showInputMessage="1" showErrorMessage="1" error="リストから選択してください" sqref="T318:U318" xr:uid="{2FB6598B-05D6-4541-9FF7-01D9435B2275}">
      <formula1>"○,　"</formula1>
    </dataValidation>
    <dataValidation type="list" imeMode="halfAlpha" allowBlank="1" showInputMessage="1" showErrorMessage="1" error="リストから選択してください" sqref="T319:U319" xr:uid="{230EED29-DB84-4FD2-8F14-4588CB225FE1}">
      <formula1>"○,　"</formula1>
    </dataValidation>
    <dataValidation type="list" imeMode="halfAlpha" allowBlank="1" showInputMessage="1" showErrorMessage="1" error="リストから選択してください" sqref="T320:U320" xr:uid="{D1A90E54-1F93-4814-996A-409928E15DE4}">
      <formula1>"○,　"</formula1>
    </dataValidation>
    <dataValidation type="list" imeMode="halfAlpha" allowBlank="1" showInputMessage="1" showErrorMessage="1" error="リストから選択してください" sqref="T321:U321" xr:uid="{D3C83AE7-5B16-432C-ADFF-4946FC5EC125}">
      <formula1>"○,　"</formula1>
    </dataValidation>
    <dataValidation type="list" imeMode="halfAlpha" allowBlank="1" showInputMessage="1" showErrorMessage="1" error="リストから選択してください" sqref="T322:U322" xr:uid="{57E1976A-C39E-498A-9111-5D2A5F9C02BF}">
      <formula1>"○,　"</formula1>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52"/>
  </cols>
  <sheetData>
    <row r="1" spans="1:1" x14ac:dyDescent="0.15">
      <c r="A1" s="15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52" t="str">
        <f>"@神奈川県@和歌山県@鹿児島県@"</f>
        <v>@神奈川県@和歌山県@鹿児島県@</v>
      </c>
    </row>
    <row r="3" spans="1:1" x14ac:dyDescent="0.15">
      <c r="A3" s="152" t="s">
        <v>237</v>
      </c>
    </row>
    <row r="4" spans="1:1" x14ac:dyDescent="0.15">
      <c r="A4" s="152" t="s">
        <v>238</v>
      </c>
    </row>
  </sheetData>
  <sheetProtection algorithmName="SHA-512" hashValue="HGRpWiCnfkOYFYSfaeY5vO/TfDBUMkOLx5ZbNh74LSZw4146dQbrZ833ChPH0r1tsrcD1biMBtsTXMtSOe6yFw==" saltValue="bIHqJTFuAHohBw0d3+rGU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2022-10-13T05:41:08Z</cp:lastPrinted>
  <dcterms:created xsi:type="dcterms:W3CDTF">2018-07-20T07:50:20Z</dcterms:created>
  <dcterms:modified xsi:type="dcterms:W3CDTF">2025-06-20T01:02:54Z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