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d:\develop_cloud\bid_entry\07申請書\doc\ver8\reg_standard\"/>
    </mc:Choice>
  </mc:AlternateContent>
  <xr:revisionPtr revIDLastSave="0" documentId="13_ncr:1_{4324B1E9-A0F1-4A28-AF98-C01CCB3CBB33}" xr6:coauthVersionLast="47" xr6:coauthVersionMax="47" xr10:uidLastSave="{00000000-0000-0000-0000-000000000000}"/>
  <workbookProtection workbookAlgorithmName="SHA-512" workbookHashValue="m5xnKglSwMMi2476+7C4edAEbupLjGkX2tajszjmDiuPCkrj34G4VEFuFKV5/shc97s1gTP/QSLLMhKXjiranA==" workbookSaltValue="hWAE3ZLsb8kZDiV5bXgdTA=="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入力シート!$A$210</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0" i="7" l="1"/>
  <c r="A239" i="7"/>
  <c r="A238" i="7"/>
  <c r="A237" i="7"/>
  <c r="A236" i="7"/>
  <c r="A235" i="7"/>
  <c r="A234" i="7"/>
  <c r="A233" i="7"/>
  <c r="A232" i="7"/>
  <c r="A231" i="7"/>
  <c r="A230" i="7"/>
  <c r="A229" i="7"/>
  <c r="A228" i="7"/>
  <c r="A227" i="7"/>
  <c r="A226" i="7"/>
  <c r="A225" i="7"/>
  <c r="A224" i="7"/>
  <c r="A223" i="7"/>
  <c r="A222" i="7"/>
  <c r="A221" i="7"/>
  <c r="A220" i="7"/>
  <c r="A219" i="7"/>
  <c r="A218" i="7"/>
  <c r="A217" i="7"/>
  <c r="A216" i="7"/>
  <c r="A215" i="7"/>
  <c r="A214" i="7"/>
  <c r="A213" i="7"/>
  <c r="A212" i="7"/>
  <c r="A211" i="7"/>
  <c r="A210" i="7"/>
  <c r="A206" i="7"/>
  <c r="A204" i="7"/>
  <c r="A196" i="7"/>
  <c r="A194" i="7"/>
  <c r="A193" i="7"/>
  <c r="A192" i="7"/>
  <c r="A185" i="7"/>
  <c r="A182" i="7"/>
  <c r="A181" i="7"/>
  <c r="A180" i="7"/>
  <c r="A178"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207" i="7"/>
  <c r="I195" i="7"/>
  <c r="J190" i="7"/>
  <c r="D114" i="7"/>
  <c r="D116" i="7" s="1"/>
  <c r="D118" i="7" s="1"/>
  <c r="D120" i="7" s="1"/>
  <c r="D122" i="7" s="1"/>
  <c r="D124" i="7" s="1"/>
  <c r="D126" i="7" s="1"/>
  <c r="A2" i="8" l="1"/>
  <c r="A1" i="8"/>
</calcChain>
</file>

<file path=xl/sharedStrings.xml><?xml version="1.0" encoding="utf-8"?>
<sst xmlns="http://schemas.openxmlformats.org/spreadsheetml/2006/main" count="336" uniqueCount="268">
  <si>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</si>
  <si>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</si>
  <si>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</si>
  <si>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</si>
  <si>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</si>
  <si>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</si>
  <si>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</si>
  <si>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</si>
  <si>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</si>
  <si>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</si>
  <si>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</si>
  <si>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</si>
  <si>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</si>
  <si>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</si>
  <si>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</si>
  <si>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</si>
  <si>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</si>
  <si>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</si>
  <si>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</si>
  <si>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</si>
  <si>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</si>
  <si>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</si>
  <si>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</si>
  <si>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</si>
  <si>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</si>
  <si>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</si>
  <si>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</si>
  <si>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</si>
  <si>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</si>
  <si>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</si>
  <si>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</si>
  <si>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</si>
  <si>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</si>
  <si>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</si>
  <si>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</si>
  <si>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</si>
  <si>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</si>
  <si>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</si>
  <si>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</si>
  <si>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</si>
  <si>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</si>
  <si>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</si>
  <si>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</si>
  <si>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</si>
  <si>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</si>
  <si>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</si>
  <si>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</si>
  <si>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</si>
  <si>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</si>
  <si>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</si>
  <si>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</si>
  <si>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</si>
  <si>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</si>
  <si>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</si>
  <si>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</si>
  <si>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</si>
  <si>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</si>
  <si>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</si>
  <si>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</si>
  <si>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</si>
  <si>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</si>
  <si>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</si>
  <si>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</si>
  <si>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</si>
  <si>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</si>
  <si>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</si>
  <si>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</si>
  <si>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</si>
  <si>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</si>
  <si>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</si>
  <si>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</si>
  <si>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</si>
  <si>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</si>
  <si>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</si>
  <si>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</si>
  <si>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</si>
  <si>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</si>
  <si>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</si>
  <si>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</si>
  <si>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</si>
  <si>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</si>
  <si>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</si>
  <si>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</si>
  <si>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</si>
  <si>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</si>
  <si>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</si>
  <si>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</si>
  <si>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</si>
  <si>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</si>
  <si>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</si>
  <si>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</si>
  <si>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</si>
  <si>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</si>
  <si>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</si>
  <si>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</si>
  <si>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</si>
  <si>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</si>
  <si>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</si>
  <si>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</si>
  <si>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</si>
  <si>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</si>
  <si>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</si>
  <si>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</si>
  <si>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</si>
  <si>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</si>
  <si>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</si>
  <si>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</si>
  <si>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</si>
  <si>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</si>
  <si>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</si>
  <si>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</si>
  <si>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</si>
  <si>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</si>
  <si>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</si>
  <si>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</si>
  <si>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</si>
  <si>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</si>
  <si>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</si>
  <si>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</si>
  <si>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</si>
  <si>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</si>
  <si>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</si>
  <si>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</si>
  <si>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</si>
  <si>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</si>
  <si>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</si>
  <si>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</si>
  <si>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</si>
  <si>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</si>
  <si>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</si>
  <si>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</si>
  <si>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</si>
  <si>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</si>
  <si>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</si>
  <si>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</si>
  <si>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</si>
  <si>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</si>
  <si>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</si>
  <si>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</si>
  <si>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</si>
  <si>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</si>
  <si>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</si>
  <si>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</si>
  <si>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</si>
  <si>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</si>
  <si>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</si>
  <si>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</si>
  <si>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</si>
  <si>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</si>
  <si>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</si>
  <si>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</si>
  <si>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</si>
  <si>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</si>
  <si>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</si>
  <si>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</si>
  <si>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</si>
  <si>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</si>
  <si>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</si>
  <si>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</si>
  <si>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</si>
  <si>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</si>
  <si>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</si>
  <si>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</si>
  <si>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年間平均完成
工事高（千円）</t>
    <rPh sb="0" eb="2">
      <t>ネンカン</t>
    </rPh>
    <rPh sb="11" eb="13">
      <t>センエン</t>
    </rPh>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</si>
  <si>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</si>
  <si>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</si>
  <si>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</si>
  <si>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</si>
  <si>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</si>
  <si>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</si>
  <si>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</si>
  <si>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</si>
  <si>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</si>
  <si>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</si>
  <si>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</si>
  <si>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</si>
  <si>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</si>
  <si>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</si>
  <si>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</si>
  <si>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</si>
  <si>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</si>
  <si>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</si>
  <si>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</si>
  <si>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</si>
  <si>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</si>
  <si>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</si>
  <si>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</si>
  <si>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</si>
  <si>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</si>
  <si>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</si>
  <si>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B.契約する営業所の許可区分</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</si>
  <si>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</si>
  <si>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</si>
  <si>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</si>
  <si>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</si>
  <si>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</si>
  <si>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</si>
  <si>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</si>
  <si>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29_下市町</t>
  </si>
  <si>
    <t>下市町 一般競争（指名競争）参加資格審査申請書【建設工事】</t>
    <rPh sb="0" eb="2">
      <t>シモイチ</t>
    </rPh>
    <rPh sb="2" eb="3">
      <t>チョウ</t>
    </rPh>
    <phoneticPr fontId="4"/>
  </si>
  <si>
    <t>例)カブシキガイシャスズキグミ　カンサイエイギョウショ
正式名称を全角カタカナで入力してください。支店・営業所名は、１文字空けて入力してください。</t>
    <phoneticPr fontId="4"/>
  </si>
  <si>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</si>
  <si>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総合評定値(P)</t>
    <rPh sb="0" eb="5">
      <t>ソウゴウヒョウテイチ</t>
    </rPh>
    <phoneticPr fontId="4"/>
  </si>
  <si>
    <t>備考</t>
  </si>
  <si>
    <t>G.技術者情報</t>
    <rPh sb="2" eb="4">
      <t>ギジュツ</t>
    </rPh>
    <rPh sb="5" eb="7">
      <t>ジョウホウ</t>
    </rPh>
    <phoneticPr fontId="4"/>
  </si>
  <si>
    <t>人数欄については、申請時点で在籍している有資格技術職員の資格の内訳について入力してください。
また、「監理技術者資格者証及び監理技術者講習修了証の所持者数」については、技術職員名簿（様式7）の「資格者証交付番号」欄に同交付番号が記載されている技術者で監理技術者講習修了証を所持している技術者を集計し、合計人数を入力してください。</t>
    <rPh sb="0" eb="2">
      <t>ニンズウ</t>
    </rPh>
    <rPh sb="37" eb="39">
      <t>ニュウリョク</t>
    </rPh>
    <rPh sb="155" eb="157">
      <t>ニュウリョク</t>
    </rPh>
    <phoneticPr fontId="4"/>
  </si>
  <si>
    <t>施工管理技士</t>
    <rPh sb="0" eb="2">
      <t>セコウ</t>
    </rPh>
    <rPh sb="2" eb="4">
      <t>カンリ</t>
    </rPh>
    <rPh sb="4" eb="6">
      <t>ギシ</t>
    </rPh>
    <phoneticPr fontId="2"/>
  </si>
  <si>
    <t>検定種目</t>
    <rPh sb="0" eb="4">
      <t>ケンテイシュモク</t>
    </rPh>
    <phoneticPr fontId="4"/>
  </si>
  <si>
    <t>級別・種別・資格区分コード</t>
    <rPh sb="0" eb="1">
      <t>キュウ</t>
    </rPh>
    <rPh sb="1" eb="2">
      <t>ベツ</t>
    </rPh>
    <rPh sb="3" eb="5">
      <t>シュベツ</t>
    </rPh>
    <rPh sb="6" eb="8">
      <t>シカク</t>
    </rPh>
    <rPh sb="8" eb="10">
      <t>クブン</t>
    </rPh>
    <phoneticPr fontId="2"/>
  </si>
  <si>
    <t>人数</t>
    <rPh sb="0" eb="2">
      <t>ニンズウ</t>
    </rPh>
    <phoneticPr fontId="4"/>
  </si>
  <si>
    <t>建設機械施工技士</t>
    <rPh sb="0" eb="2">
      <t>ケンセツ</t>
    </rPh>
    <rPh sb="2" eb="4">
      <t>キカイ</t>
    </rPh>
    <rPh sb="4" eb="6">
      <t>セコウ</t>
    </rPh>
    <rPh sb="6" eb="8">
      <t>ギシ</t>
    </rPh>
    <phoneticPr fontId="2"/>
  </si>
  <si>
    <t>一級</t>
    <rPh sb="0" eb="1">
      <t>1</t>
    </rPh>
    <rPh sb="1" eb="2">
      <t>キュウ</t>
    </rPh>
    <phoneticPr fontId="2"/>
  </si>
  <si>
    <t>二級</t>
    <rPh sb="0" eb="1">
      <t>2</t>
    </rPh>
    <rPh sb="1" eb="2">
      <t>キュウ</t>
    </rPh>
    <phoneticPr fontId="2"/>
  </si>
  <si>
    <t>土木施工管理技士</t>
    <rPh sb="0" eb="2">
      <t>ドボク</t>
    </rPh>
    <rPh sb="2" eb="4">
      <t>セコウ</t>
    </rPh>
    <rPh sb="4" eb="6">
      <t>カンリ</t>
    </rPh>
    <rPh sb="6" eb="8">
      <t>ギシ</t>
    </rPh>
    <phoneticPr fontId="2"/>
  </si>
  <si>
    <t>土木</t>
    <rPh sb="0" eb="2">
      <t>ドボク</t>
    </rPh>
    <phoneticPr fontId="2"/>
  </si>
  <si>
    <t>鋼構造物塗装</t>
    <rPh sb="0" eb="1">
      <t>コウ</t>
    </rPh>
    <rPh sb="1" eb="3">
      <t>コウゾウ</t>
    </rPh>
    <rPh sb="3" eb="4">
      <t>モノ</t>
    </rPh>
    <rPh sb="4" eb="6">
      <t>トソウ</t>
    </rPh>
    <phoneticPr fontId="2"/>
  </si>
  <si>
    <t>薬液注入</t>
    <rPh sb="0" eb="1">
      <t>クスリ</t>
    </rPh>
    <rPh sb="1" eb="2">
      <t>エキ</t>
    </rPh>
    <rPh sb="2" eb="4">
      <t>チュウニュウ</t>
    </rPh>
    <phoneticPr fontId="2"/>
  </si>
  <si>
    <t>建築施工管理技士</t>
    <rPh sb="0" eb="2">
      <t>ケンチク</t>
    </rPh>
    <rPh sb="2" eb="4">
      <t>セコウ</t>
    </rPh>
    <rPh sb="4" eb="6">
      <t>カンリ</t>
    </rPh>
    <rPh sb="6" eb="8">
      <t>ギシ</t>
    </rPh>
    <phoneticPr fontId="2"/>
  </si>
  <si>
    <t>建築</t>
    <rPh sb="0" eb="2">
      <t>ケンチク</t>
    </rPh>
    <phoneticPr fontId="2"/>
  </si>
  <si>
    <t>躯体</t>
    <rPh sb="0" eb="1">
      <t>カラダ</t>
    </rPh>
    <rPh sb="1" eb="2">
      <t>カラダ</t>
    </rPh>
    <phoneticPr fontId="2"/>
  </si>
  <si>
    <t>仕上げ</t>
    <rPh sb="0" eb="2">
      <t>シア</t>
    </rPh>
    <phoneticPr fontId="2"/>
  </si>
  <si>
    <t>電気工事施工管理技士</t>
    <rPh sb="0" eb="2">
      <t>デンキ</t>
    </rPh>
    <rPh sb="2" eb="4">
      <t>コウジ</t>
    </rPh>
    <rPh sb="4" eb="6">
      <t>セコウ</t>
    </rPh>
    <rPh sb="6" eb="8">
      <t>カンリ</t>
    </rPh>
    <rPh sb="8" eb="10">
      <t>ギシ</t>
    </rPh>
    <phoneticPr fontId="2"/>
  </si>
  <si>
    <t>管工事施工管理技士</t>
    <rPh sb="0" eb="1">
      <t>カン</t>
    </rPh>
    <rPh sb="1" eb="3">
      <t>コウジ</t>
    </rPh>
    <rPh sb="3" eb="5">
      <t>セコウ</t>
    </rPh>
    <rPh sb="5" eb="7">
      <t>カンリ</t>
    </rPh>
    <rPh sb="7" eb="9">
      <t>ギシ</t>
    </rPh>
    <phoneticPr fontId="2"/>
  </si>
  <si>
    <t>造園施工管理技士</t>
    <rPh sb="0" eb="2">
      <t>ゾウエン</t>
    </rPh>
    <rPh sb="2" eb="4">
      <t>セコウ</t>
    </rPh>
    <rPh sb="4" eb="6">
      <t>カンリ</t>
    </rPh>
    <rPh sb="6" eb="8">
      <t>ギシ</t>
    </rPh>
    <phoneticPr fontId="2"/>
  </si>
  <si>
    <t>監理技術者資格者証及び監理技術者講習修了証の所持者数</t>
    <phoneticPr fontId="4"/>
  </si>
  <si>
    <t>技術士</t>
    <rPh sb="0" eb="2">
      <t>ギジュツ</t>
    </rPh>
    <rPh sb="2" eb="3">
      <t>シ</t>
    </rPh>
    <phoneticPr fontId="2"/>
  </si>
  <si>
    <t>技術部門</t>
    <rPh sb="0" eb="2">
      <t>ギジュツ</t>
    </rPh>
    <rPh sb="2" eb="4">
      <t>ブモン</t>
    </rPh>
    <phoneticPr fontId="2"/>
  </si>
  <si>
    <t>選択科目・資格区分コード</t>
    <rPh sb="0" eb="2">
      <t>センタク</t>
    </rPh>
    <rPh sb="2" eb="4">
      <t>カモク</t>
    </rPh>
    <rPh sb="5" eb="7">
      <t>シカク</t>
    </rPh>
    <rPh sb="7" eb="9">
      <t>クブン</t>
    </rPh>
    <phoneticPr fontId="2"/>
  </si>
  <si>
    <t>総合技術監理部門</t>
    <rPh sb="0" eb="2">
      <t>ソウゴウ</t>
    </rPh>
    <rPh sb="2" eb="4">
      <t>ギジュツ</t>
    </rPh>
    <rPh sb="4" eb="6">
      <t>カンリ</t>
    </rPh>
    <rPh sb="6" eb="8">
      <t>ブモン</t>
    </rPh>
    <phoneticPr fontId="2"/>
  </si>
  <si>
    <t>「鋼構造及びコンクリート」</t>
    <rPh sb="1" eb="2">
      <t>コウ</t>
    </rPh>
    <rPh sb="2" eb="4">
      <t>コウゾウ</t>
    </rPh>
    <rPh sb="4" eb="5">
      <t>オヨ</t>
    </rPh>
    <phoneticPr fontId="2"/>
  </si>
  <si>
    <t>建設部門に係る選択科目のうち「鋼構造及びコンクリート以外のもの」</t>
    <rPh sb="0" eb="2">
      <t>ケンセツ</t>
    </rPh>
    <rPh sb="2" eb="4">
      <t>ブモン</t>
    </rPh>
    <rPh sb="5" eb="6">
      <t>カカ</t>
    </rPh>
    <rPh sb="7" eb="9">
      <t>センタク</t>
    </rPh>
    <rPh sb="9" eb="11">
      <t>カモク</t>
    </rPh>
    <rPh sb="15" eb="16">
      <t>コウ</t>
    </rPh>
    <rPh sb="16" eb="18">
      <t>コウゾウ</t>
    </rPh>
    <rPh sb="18" eb="19">
      <t>オヨ</t>
    </rPh>
    <rPh sb="26" eb="28">
      <t>イガイ</t>
    </rPh>
    <phoneticPr fontId="2"/>
  </si>
  <si>
    <t>「農業土木」</t>
    <rPh sb="1" eb="3">
      <t>ノウギョウ</t>
    </rPh>
    <rPh sb="3" eb="5">
      <t>ドボク</t>
    </rPh>
    <phoneticPr fontId="2"/>
  </si>
  <si>
    <t>電気電子部門に係る選択科目</t>
    <rPh sb="0" eb="2">
      <t>デンキ</t>
    </rPh>
    <rPh sb="2" eb="4">
      <t>デンシ</t>
    </rPh>
    <rPh sb="4" eb="6">
      <t>ブモン</t>
    </rPh>
    <rPh sb="7" eb="8">
      <t>カカ</t>
    </rPh>
    <rPh sb="9" eb="11">
      <t>センタク</t>
    </rPh>
    <rPh sb="11" eb="13">
      <t>カモク</t>
    </rPh>
    <phoneticPr fontId="2"/>
  </si>
  <si>
    <t>「流体工学」又は「熱工学」</t>
    <rPh sb="1" eb="3">
      <t>リュウタイ</t>
    </rPh>
    <rPh sb="3" eb="5">
      <t>コウガク</t>
    </rPh>
    <rPh sb="6" eb="7">
      <t>マタ</t>
    </rPh>
    <rPh sb="9" eb="10">
      <t>ネツ</t>
    </rPh>
    <rPh sb="10" eb="12">
      <t>コウガク</t>
    </rPh>
    <phoneticPr fontId="2"/>
  </si>
  <si>
    <t>機械部門に係る選択科目のうち「流体工学」又は「熱工学」以外のもの</t>
    <rPh sb="0" eb="2">
      <t>キカイ</t>
    </rPh>
    <rPh sb="2" eb="4">
      <t>ブモン</t>
    </rPh>
    <rPh sb="5" eb="6">
      <t>カカ</t>
    </rPh>
    <rPh sb="7" eb="9">
      <t>センタク</t>
    </rPh>
    <rPh sb="9" eb="11">
      <t>カモク</t>
    </rPh>
    <rPh sb="15" eb="17">
      <t>リュウタイ</t>
    </rPh>
    <rPh sb="17" eb="19">
      <t>コウガク</t>
    </rPh>
    <rPh sb="20" eb="21">
      <t>マタ</t>
    </rPh>
    <rPh sb="23" eb="24">
      <t>ネツ</t>
    </rPh>
    <rPh sb="24" eb="26">
      <t>コウガク</t>
    </rPh>
    <rPh sb="27" eb="29">
      <t>イガイ</t>
    </rPh>
    <phoneticPr fontId="2"/>
  </si>
  <si>
    <t>「上水道及び工業用水道」</t>
    <rPh sb="1" eb="2">
      <t>ウエ</t>
    </rPh>
    <rPh sb="2" eb="4">
      <t>スイドウ</t>
    </rPh>
    <rPh sb="4" eb="5">
      <t>オヨ</t>
    </rPh>
    <rPh sb="6" eb="8">
      <t>コウギョウ</t>
    </rPh>
    <rPh sb="8" eb="10">
      <t>ヨウスイ</t>
    </rPh>
    <rPh sb="10" eb="11">
      <t>ドウ</t>
    </rPh>
    <phoneticPr fontId="2"/>
  </si>
  <si>
    <t>上水道部門に係る選択科目のうち「上水道及び工業用水道」以外のもの</t>
    <rPh sb="0" eb="3">
      <t>ジョウスイドウ</t>
    </rPh>
    <rPh sb="3" eb="5">
      <t>ブモン</t>
    </rPh>
    <rPh sb="6" eb="7">
      <t>カカ</t>
    </rPh>
    <rPh sb="8" eb="10">
      <t>センタク</t>
    </rPh>
    <rPh sb="10" eb="12">
      <t>カモク</t>
    </rPh>
    <rPh sb="16" eb="19">
      <t>ジョウスイドウ</t>
    </rPh>
    <rPh sb="19" eb="20">
      <t>オヨ</t>
    </rPh>
    <rPh sb="21" eb="23">
      <t>コウギョウ</t>
    </rPh>
    <rPh sb="23" eb="25">
      <t>ヨウスイ</t>
    </rPh>
    <rPh sb="25" eb="26">
      <t>ドウ</t>
    </rPh>
    <rPh sb="27" eb="29">
      <t>イガイ</t>
    </rPh>
    <phoneticPr fontId="2"/>
  </si>
  <si>
    <t>「林業」</t>
    <rPh sb="1" eb="3">
      <t>リンギョウ</t>
    </rPh>
    <phoneticPr fontId="2"/>
  </si>
  <si>
    <t>「森林土木」</t>
    <rPh sb="1" eb="3">
      <t>シンリン</t>
    </rPh>
    <rPh sb="3" eb="5">
      <t>ドボク</t>
    </rPh>
    <phoneticPr fontId="2"/>
  </si>
  <si>
    <t>「水質管理」</t>
    <rPh sb="1" eb="3">
      <t>スイシツ</t>
    </rPh>
    <rPh sb="3" eb="5">
      <t>カンリ</t>
    </rPh>
    <phoneticPr fontId="2"/>
  </si>
  <si>
    <t>「廃棄物管理」</t>
    <rPh sb="1" eb="4">
      <t>ハイキブツ</t>
    </rPh>
    <rPh sb="4" eb="6">
      <t>カンリ</t>
    </rPh>
    <phoneticPr fontId="2"/>
  </si>
  <si>
    <t>衛生工学に係る選択科目のうち「水質管理」、「廃棄物管理」以外のもの</t>
    <rPh sb="0" eb="2">
      <t>エイセイ</t>
    </rPh>
    <rPh sb="2" eb="4">
      <t>コウガク</t>
    </rPh>
    <rPh sb="5" eb="6">
      <t>カカ</t>
    </rPh>
    <rPh sb="7" eb="9">
      <t>センタク</t>
    </rPh>
    <rPh sb="9" eb="11">
      <t>カモク</t>
    </rPh>
    <rPh sb="15" eb="17">
      <t>スイシツ</t>
    </rPh>
    <rPh sb="17" eb="19">
      <t>カンリ</t>
    </rPh>
    <rPh sb="22" eb="25">
      <t>ハイキブツ</t>
    </rPh>
    <rPh sb="25" eb="27">
      <t>カンリ</t>
    </rPh>
    <rPh sb="28" eb="30">
      <t>イガイ</t>
    </rPh>
    <phoneticPr fontId="2"/>
  </si>
  <si>
    <t>建設</t>
    <rPh sb="0" eb="2">
      <t>ケンセツ</t>
    </rPh>
    <phoneticPr fontId="2"/>
  </si>
  <si>
    <t>その他</t>
    <rPh sb="2" eb="3">
      <t>タ</t>
    </rPh>
    <phoneticPr fontId="2"/>
  </si>
  <si>
    <t>農業</t>
    <rPh sb="0" eb="2">
      <t>ノウギョウ</t>
    </rPh>
    <phoneticPr fontId="2"/>
  </si>
  <si>
    <t>電気電子部門</t>
    <rPh sb="0" eb="2">
      <t>デンキ</t>
    </rPh>
    <rPh sb="2" eb="4">
      <t>デンシ</t>
    </rPh>
    <rPh sb="4" eb="6">
      <t>ブモン</t>
    </rPh>
    <phoneticPr fontId="2"/>
  </si>
  <si>
    <t>－</t>
  </si>
  <si>
    <t>機械</t>
    <rPh sb="0" eb="2">
      <t>キカイ</t>
    </rPh>
    <phoneticPr fontId="2"/>
  </si>
  <si>
    <t>上下水道</t>
    <rPh sb="0" eb="2">
      <t>ジョウゲ</t>
    </rPh>
    <rPh sb="2" eb="4">
      <t>スイドウ</t>
    </rPh>
    <phoneticPr fontId="2"/>
  </si>
  <si>
    <t>「上水道及び工業用水道」</t>
    <rPh sb="1" eb="4">
      <t>ジョウスイドウ</t>
    </rPh>
    <rPh sb="4" eb="5">
      <t>オヨ</t>
    </rPh>
    <rPh sb="6" eb="9">
      <t>コウギョウヨウ</t>
    </rPh>
    <rPh sb="9" eb="11">
      <t>スイドウ</t>
    </rPh>
    <phoneticPr fontId="2"/>
  </si>
  <si>
    <t>森林</t>
    <rPh sb="0" eb="2">
      <t>シンリン</t>
    </rPh>
    <phoneticPr fontId="2"/>
  </si>
  <si>
    <t>衛生工学</t>
    <rPh sb="0" eb="2">
      <t>エイセイ</t>
    </rPh>
    <rPh sb="2" eb="4">
      <t>コウガク</t>
    </rPh>
    <phoneticPr fontId="2"/>
  </si>
  <si>
    <t>建築士等</t>
    <rPh sb="0" eb="3">
      <t>ケンチクシ</t>
    </rPh>
    <rPh sb="3" eb="4">
      <t>トウ</t>
    </rPh>
    <phoneticPr fontId="2"/>
  </si>
  <si>
    <t>建築士</t>
    <rPh sb="0" eb="3">
      <t>ケンチクシ</t>
    </rPh>
    <phoneticPr fontId="2"/>
  </si>
  <si>
    <t>一級建築士</t>
    <rPh sb="0" eb="1">
      <t>1</t>
    </rPh>
    <rPh sb="1" eb="2">
      <t>キュウ</t>
    </rPh>
    <rPh sb="2" eb="5">
      <t>ケンチクシ</t>
    </rPh>
    <phoneticPr fontId="2"/>
  </si>
  <si>
    <t>二級建築士</t>
    <rPh sb="0" eb="1">
      <t>2</t>
    </rPh>
    <rPh sb="1" eb="2">
      <t>キュウ</t>
    </rPh>
    <rPh sb="2" eb="5">
      <t>ケンチクシ</t>
    </rPh>
    <phoneticPr fontId="2"/>
  </si>
  <si>
    <t>木造建築士</t>
    <rPh sb="0" eb="2">
      <t>モクゾウ</t>
    </rPh>
    <rPh sb="2" eb="5">
      <t>ケンチクシ</t>
    </rPh>
    <phoneticPr fontId="2"/>
  </si>
  <si>
    <t>建築設備士</t>
    <rPh sb="0" eb="2">
      <t>ケンチク</t>
    </rPh>
    <rPh sb="2" eb="4">
      <t>セツビ</t>
    </rPh>
    <rPh sb="4" eb="5">
      <t>シ</t>
    </rPh>
    <phoneticPr fontId="2"/>
  </si>
  <si>
    <t>062</t>
    <phoneticPr fontId="4"/>
  </si>
  <si>
    <t>合計</t>
    <rPh sb="0" eb="1">
      <t>ゴウ</t>
    </rPh>
    <rPh sb="1" eb="2">
      <t>ケイ</t>
    </rPh>
    <phoneticPr fontId="2"/>
  </si>
  <si>
    <t>実人数</t>
    <rPh sb="0" eb="1">
      <t>ジツ</t>
    </rPh>
    <rPh sb="1" eb="2">
      <t>ジン</t>
    </rPh>
    <rPh sb="2" eb="3">
      <t>カズ</t>
    </rPh>
    <phoneticPr fontId="2"/>
  </si>
  <si>
    <r>
      <t xml:space="preserve">登録を希望する場合、希望、許可区分、総合評定値、年間平均完成工事高、B.契約する営業所の許可区分欄を入力してください。
該当する業種に係る建設業許可を受け、その業種での経営事項審査を受審している建設工事の種類のみ希望することができます。また、入札・契約権限の委任先がある場合は、当該営業所が受けている建設業許可業種に限ります。
年間平均完成工事高が0の場合は、希望することはできません。
</t>
    </r>
    <r>
      <rPr>
        <sz val="10"/>
        <color theme="1" tint="4.9989318521683403E-2"/>
        <rFont val="ＭＳ ゴシック"/>
        <family val="3"/>
        <charset val="128"/>
      </rPr>
      <t>希望、許可区分、B.契約する営業所の許可区分欄はリストから選択してください。
年間平均完成工事高については、消費税を含まない金額を入力してください。</t>
    </r>
    <rPh sb="121" eb="123">
      <t>ニュウサツ</t>
    </rPh>
    <rPh sb="124" eb="128">
      <t>ケイヤクケンゲン</t>
    </rPh>
    <rPh sb="129" eb="131">
      <t>イニン</t>
    </rPh>
    <rPh sb="131" eb="132">
      <t>サキ</t>
    </rPh>
    <phoneticPr fontId="4"/>
  </si>
  <si>
    <t>許可区分</t>
    <rPh sb="0" eb="2">
      <t>キョカ</t>
    </rPh>
    <rPh sb="2" eb="4">
      <t>クブン</t>
    </rPh>
    <phoneticPr fontId="4"/>
  </si>
  <si>
    <t>下市町で行われる建設工事に係る入札に参加する資格の審査を申請します。</t>
    <rPh sb="0" eb="2">
      <t>シモイチ</t>
    </rPh>
    <rPh sb="8" eb="12">
      <t>ケンセツコウジ</t>
    </rPh>
    <rPh sb="15" eb="17">
      <t>ニュウサツ</t>
    </rPh>
    <rPh sb="18" eb="20">
      <t>サンカ</t>
    </rPh>
    <rPh sb="22" eb="24">
      <t>シカク</t>
    </rPh>
    <rPh sb="25" eb="27">
      <t>シンサ</t>
    </rPh>
    <rPh sb="28" eb="30">
      <t>シンセイ</t>
    </rPh>
    <phoneticPr fontId="4"/>
  </si>
  <si>
    <t>例)2025/4/1、R7/4/1</t>
    <phoneticPr fontId="4"/>
  </si>
  <si>
    <t>例)2025/4/1</t>
    <phoneticPr fontId="4"/>
  </si>
  <si>
    <t>Ver.6.8.1</t>
  </si>
  <si>
    <t>6.8.1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</si>
</sst>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000000"/>
    <numFmt numFmtId="183" formatCode="#,##0\ ;[Red]\-#,##0\ "/>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
      <sz val="11"/>
      <color theme="1" tint="4.9989318521683403E-2"/>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54">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auto="1"/>
      </bottom>
      <diagonal/>
    </border>
    <border>
      <left style="hair">
        <color auto="1"/>
      </left>
      <right style="hair">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316">
    <xf numFmtId="0" fontId="0" fillId="0" borderId="0" xfId="0">
      <alignment vertical="center"/>
    </xf>
    <xf numFmtId="49" fontId="13" fillId="2" borderId="0" xfId="0" applyNumberFormat="1" applyFont="1" applyFill="1" applyAlignment="1" applyProtection="1">
      <alignment horizontal="left" vertical="center"/>
      <protection locked="0"/>
    </xf>
    <xf numFmtId="49" fontId="13" fillId="2" borderId="3" xfId="6" applyNumberFormat="1" applyFont="1" applyFill="1" applyBorder="1" applyAlignment="1" applyProtection="1">
      <alignment horizontal="center" vertical="center"/>
      <protection locked="0"/>
    </xf>
    <xf numFmtId="49" fontId="13" fillId="2" borderId="3" xfId="6" applyNumberFormat="1" applyFont="1" applyFill="1" applyBorder="1" applyAlignment="1" applyProtection="1">
      <alignment horizontal="left" vertical="center"/>
      <protection locked="0"/>
    </xf>
    <xf numFmtId="49" fontId="13" fillId="2" borderId="7" xfId="6" applyNumberFormat="1" applyFont="1" applyFill="1" applyBorder="1" applyAlignment="1" applyProtection="1">
      <alignment horizontal="center" vertical="center"/>
      <protection locked="0"/>
    </xf>
    <xf numFmtId="49" fontId="13" fillId="2" borderId="7" xfId="6" applyNumberFormat="1" applyFont="1" applyFill="1" applyBorder="1" applyAlignment="1" applyProtection="1">
      <alignment horizontal="left" vertical="center"/>
      <protection locked="0"/>
    </xf>
    <xf numFmtId="49" fontId="13" fillId="2" borderId="33" xfId="6" applyNumberFormat="1" applyFont="1" applyFill="1" applyBorder="1" applyAlignment="1" applyProtection="1">
      <alignment horizontal="center" vertical="center"/>
      <protection locked="0"/>
    </xf>
    <xf numFmtId="38" fontId="13" fillId="2" borderId="3" xfId="0" applyNumberFormat="1" applyFont="1" applyFill="1" applyBorder="1" applyAlignment="1" applyProtection="1">
      <alignment horizontal="right" vertical="center"/>
      <protection locked="0"/>
    </xf>
    <xf numFmtId="0" fontId="13" fillId="2" borderId="4" xfId="0" applyFont="1" applyFill="1" applyBorder="1" applyAlignment="1" applyProtection="1">
      <alignment horizontal="right" vertical="center"/>
      <protection locked="0"/>
    </xf>
    <xf numFmtId="0" fontId="13" fillId="2" borderId="6" xfId="0" applyFont="1" applyFill="1" applyBorder="1" applyAlignment="1" applyProtection="1">
      <alignment horizontal="right" vertical="center"/>
      <protection locked="0"/>
    </xf>
    <xf numFmtId="38" fontId="13" fillId="2" borderId="33" xfId="0" applyNumberFormat="1" applyFont="1" applyFill="1" applyBorder="1" applyAlignment="1" applyProtection="1">
      <alignment horizontal="right" vertical="center"/>
      <protection locked="0"/>
    </xf>
    <xf numFmtId="0" fontId="13" fillId="2" borderId="11" xfId="0" applyFont="1" applyFill="1" applyBorder="1" applyAlignment="1" applyProtection="1">
      <alignment horizontal="right" vertical="center"/>
      <protection locked="0"/>
    </xf>
    <xf numFmtId="0" fontId="13" fillId="2" borderId="12" xfId="0" applyFont="1" applyFill="1" applyBorder="1" applyAlignment="1" applyProtection="1">
      <alignment horizontal="right" vertical="center"/>
      <protection locked="0"/>
    </xf>
    <xf numFmtId="38" fontId="13" fillId="2" borderId="7" xfId="0" applyNumberFormat="1" applyFont="1" applyFill="1" applyBorder="1" applyAlignment="1" applyProtection="1">
      <alignment horizontal="right" vertical="center"/>
      <protection locked="0"/>
    </xf>
    <xf numFmtId="0" fontId="13" fillId="2" borderId="8" xfId="0" applyFont="1" applyFill="1" applyBorder="1" applyAlignment="1" applyProtection="1">
      <alignment horizontal="right" vertical="center"/>
      <protection locked="0"/>
    </xf>
    <xf numFmtId="0" fontId="13" fillId="2" borderId="10" xfId="0" applyFont="1" applyFill="1" applyBorder="1" applyAlignment="1" applyProtection="1">
      <alignment horizontal="right" vertical="center"/>
      <protection locked="0"/>
    </xf>
    <xf numFmtId="38" fontId="13" fillId="2" borderId="30" xfId="0" applyNumberFormat="1" applyFont="1" applyFill="1" applyBorder="1" applyAlignment="1" applyProtection="1">
      <alignment horizontal="right" vertical="center"/>
      <protection locked="0"/>
    </xf>
    <xf numFmtId="0" fontId="13" fillId="2" borderId="1" xfId="0" applyFont="1" applyFill="1" applyBorder="1" applyAlignment="1" applyProtection="1">
      <alignment horizontal="right" vertical="center"/>
      <protection locked="0"/>
    </xf>
    <xf numFmtId="0" fontId="13" fillId="2" borderId="2" xfId="0" applyFont="1" applyFill="1" applyBorder="1" applyAlignment="1" applyProtection="1">
      <alignment horizontal="right" vertical="center"/>
      <protection locked="0"/>
    </xf>
    <xf numFmtId="49" fontId="13" fillId="2" borderId="7"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38" fontId="13" fillId="2" borderId="10" xfId="0" applyNumberFormat="1" applyFont="1" applyFill="1" applyBorder="1" applyAlignment="1" applyProtection="1">
      <alignment horizontal="left" vertical="center"/>
      <protection locked="0"/>
    </xf>
    <xf numFmtId="49" fontId="13" fillId="2" borderId="33" xfId="0" applyNumberFormat="1"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left" vertical="center"/>
      <protection locked="0"/>
    </xf>
    <xf numFmtId="38" fontId="13" fillId="2" borderId="12" xfId="0" applyNumberFormat="1" applyFont="1" applyFill="1" applyBorder="1" applyAlignment="1" applyProtection="1">
      <alignment horizontal="left" vertical="center"/>
      <protection locked="0"/>
    </xf>
    <xf numFmtId="38" fontId="13" fillId="2" borderId="9" xfId="0" applyNumberFormat="1" applyFont="1" applyFill="1" applyBorder="1" applyAlignment="1" applyProtection="1">
      <alignment horizontal="right" vertical="center"/>
      <protection locked="0"/>
    </xf>
    <xf numFmtId="183" fontId="13" fillId="2" borderId="9" xfId="0" applyNumberFormat="1" applyFont="1" applyFill="1" applyBorder="1" applyAlignment="1" applyProtection="1">
      <alignment horizontal="right" vertical="center"/>
      <protection locked="0"/>
    </xf>
    <xf numFmtId="0" fontId="13" fillId="2" borderId="34" xfId="0"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183" fontId="13" fillId="2" borderId="5" xfId="0" applyNumberFormat="1" applyFont="1" applyFill="1" applyBorder="1" applyAlignment="1" applyProtection="1">
      <alignment horizontal="right" vertical="center"/>
      <protection locked="0"/>
    </xf>
    <xf numFmtId="49" fontId="13" fillId="2" borderId="3"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38" fontId="13" fillId="2" borderId="4" xfId="0" applyNumberFormat="1" applyFont="1" applyFill="1" applyBorder="1" applyAlignment="1" applyProtection="1">
      <alignment horizontal="left" vertical="center"/>
      <protection locked="0"/>
    </xf>
    <xf numFmtId="38" fontId="13" fillId="2" borderId="6" xfId="0" applyNumberFormat="1" applyFont="1" applyFill="1" applyBorder="1" applyAlignment="1" applyProtection="1">
      <alignment horizontal="left" vertical="center"/>
      <protection locked="0"/>
    </xf>
    <xf numFmtId="49" fontId="13" fillId="2" borderId="0" xfId="0" applyNumberFormat="1" applyFont="1" applyFill="1" applyAlignment="1" applyProtection="1">
      <alignment horizontal="left" vertical="center"/>
      <protection locked="0"/>
    </xf>
    <xf numFmtId="14"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38" fontId="13" fillId="2" borderId="13" xfId="6" applyNumberFormat="1" applyFont="1" applyFill="1" applyBorder="1" applyAlignment="1" applyProtection="1">
      <alignment horizontal="right" vertical="center"/>
      <protection locked="0"/>
    </xf>
    <xf numFmtId="181" fontId="13" fillId="2" borderId="4" xfId="6" applyNumberFormat="1" applyFont="1" applyFill="1" applyBorder="1" applyAlignment="1" applyProtection="1">
      <alignment horizontal="right" vertical="center"/>
      <protection locked="0"/>
    </xf>
    <xf numFmtId="181" fontId="13" fillId="2" borderId="6" xfId="6" applyNumberFormat="1" applyFont="1" applyFill="1" applyBorder="1" applyAlignment="1" applyProtection="1">
      <alignment horizontal="right" vertical="center"/>
      <protection locked="0"/>
    </xf>
    <xf numFmtId="38" fontId="13" fillId="2" borderId="14" xfId="6" applyNumberFormat="1" applyFont="1" applyFill="1" applyBorder="1" applyAlignment="1" applyProtection="1">
      <alignment horizontal="right" vertical="center"/>
      <protection locked="0"/>
    </xf>
    <xf numFmtId="181" fontId="13" fillId="2" borderId="8" xfId="6" applyNumberFormat="1" applyFont="1" applyFill="1" applyBorder="1" applyAlignment="1" applyProtection="1">
      <alignment horizontal="right" vertical="center"/>
      <protection locked="0"/>
    </xf>
    <xf numFmtId="181" fontId="13" fillId="2" borderId="10" xfId="6" applyNumberFormat="1" applyFont="1" applyFill="1" applyBorder="1" applyAlignment="1" applyProtection="1">
      <alignment horizontal="right" vertical="center"/>
      <protection locked="0"/>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49" fontId="13" fillId="2" borderId="12" xfId="0" applyNumberFormat="1" applyFont="1" applyFill="1" applyBorder="1" applyAlignment="1" applyProtection="1">
      <alignment horizontal="left" vertical="center"/>
      <protection locked="0"/>
    </xf>
    <xf numFmtId="182"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38" fontId="13" fillId="2" borderId="15" xfId="6" applyNumberFormat="1" applyFont="1" applyFill="1" applyBorder="1" applyAlignment="1" applyProtection="1">
      <alignment horizontal="right" vertical="center"/>
      <protection locked="0"/>
    </xf>
    <xf numFmtId="181" fontId="13" fillId="2" borderId="11" xfId="6" applyNumberFormat="1" applyFont="1" applyFill="1" applyBorder="1" applyAlignment="1" applyProtection="1">
      <alignment horizontal="right" vertical="center"/>
      <protection locked="0"/>
    </xf>
    <xf numFmtId="181" fontId="13" fillId="2" borderId="12" xfId="6" applyNumberFormat="1" applyFont="1" applyFill="1" applyBorder="1" applyAlignment="1" applyProtection="1">
      <alignment horizontal="right" vertical="center"/>
      <protection locked="0"/>
    </xf>
    <xf numFmtId="181"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6" applyNumberFormat="1" applyFont="1" applyAlignment="1" applyProtection="1">
      <alignment vertical="top"/>
    </xf>
    <xf numFmtId="178" fontId="6" fillId="0" borderId="0" xfId="6" applyNumberFormat="1" applyFont="1" applyAlignment="1" applyProtection="1">
      <alignment vertical="top"/>
    </xf>
    <xf numFmtId="178" fontId="6" fillId="0" borderId="0" xfId="6" applyNumberFormat="1" applyFont="1" applyAlignment="1" applyProtection="1">
      <alignment horizontal="right" vertical="top"/>
    </xf>
    <xf numFmtId="0" fontId="12" fillId="0" borderId="0" xfId="2"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6"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1"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181" fontId="3" fillId="0" borderId="0" xfId="6" applyNumberFormat="1" applyFont="1" applyAlignment="1" applyProtection="1">
      <alignment horizontal="right" vertical="center"/>
    </xf>
    <xf numFmtId="177" fontId="3" fillId="0" borderId="0" xfId="6" applyNumberFormat="1" applyFont="1" applyAlignment="1" applyProtection="1">
      <alignment horizontal="right" vertical="center"/>
    </xf>
    <xf numFmtId="0" fontId="19" fillId="0" borderId="0" xfId="2" applyFont="1" applyAlignment="1" applyProtection="1">
      <alignment horizontal="left" vertical="center" wrapText="1"/>
    </xf>
    <xf numFmtId="0" fontId="3" fillId="0" borderId="23"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8" xfId="2" applyFont="1" applyBorder="1" applyAlignment="1" applyProtection="1">
      <alignment horizontal="center" vertical="center"/>
    </xf>
    <xf numFmtId="0" fontId="3" fillId="0" borderId="19" xfId="2" applyFont="1" applyBorder="1" applyAlignment="1" applyProtection="1">
      <alignment horizontal="center" vertical="center"/>
    </xf>
    <xf numFmtId="0" fontId="3" fillId="0" borderId="21" xfId="2" applyFont="1" applyBorder="1" applyAlignment="1" applyProtection="1">
      <alignment horizontal="center" vertical="center"/>
    </xf>
    <xf numFmtId="49" fontId="3" fillId="0" borderId="23"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1" xfId="0" applyFont="1" applyBorder="1" applyAlignment="1" applyProtection="1">
      <alignment horizontal="center" vertical="center"/>
    </xf>
    <xf numFmtId="179" fontId="3" fillId="0" borderId="24" xfId="0" applyNumberFormat="1" applyFont="1" applyBorder="1" applyProtection="1">
      <alignment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49" fontId="3" fillId="3" borderId="1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0" borderId="14"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3" borderId="14"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38" fontId="3" fillId="0" borderId="31" xfId="0" applyNumberFormat="1" applyFont="1" applyBorder="1" applyAlignment="1" applyProtection="1">
      <alignment horizontal="right" vertical="center"/>
    </xf>
    <xf numFmtId="38" fontId="3" fillId="0" borderId="32" xfId="0" applyNumberFormat="1" applyFont="1" applyBorder="1" applyAlignment="1" applyProtection="1">
      <alignment horizontal="right" vertical="center"/>
    </xf>
    <xf numFmtId="0" fontId="20" fillId="0" borderId="24" xfId="0" applyFont="1" applyBorder="1" applyProtection="1">
      <alignment vertical="center"/>
    </xf>
    <xf numFmtId="0" fontId="3" fillId="0" borderId="27"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28" xfId="0" applyFont="1" applyBorder="1" applyAlignment="1" applyProtection="1">
      <alignment horizontal="left" vertical="center"/>
    </xf>
    <xf numFmtId="0" fontId="20" fillId="0" borderId="10" xfId="0" applyFont="1" applyBorder="1" applyProtection="1">
      <alignment vertical="center"/>
    </xf>
    <xf numFmtId="0" fontId="3" fillId="0" borderId="20"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17" xfId="0" applyFont="1" applyBorder="1" applyAlignment="1" applyProtection="1">
      <alignment horizontal="left" vertical="top"/>
    </xf>
    <xf numFmtId="0" fontId="20" fillId="0" borderId="17" xfId="0" applyFont="1" applyBorder="1" applyProtection="1">
      <alignment vertical="center"/>
    </xf>
    <xf numFmtId="0" fontId="3" fillId="0" borderId="0" xfId="0" applyFont="1" applyAlignment="1" applyProtection="1">
      <alignment horizontal="left" vertical="top"/>
    </xf>
    <xf numFmtId="180" fontId="3" fillId="0" borderId="0" xfId="0" applyNumberFormat="1" applyFont="1" applyProtection="1">
      <alignment vertical="center"/>
    </xf>
    <xf numFmtId="177" fontId="3" fillId="0" borderId="13" xfId="6" applyNumberFormat="1" applyFont="1" applyBorder="1" applyAlignment="1" applyProtection="1">
      <alignment horizontal="left" vertical="center"/>
    </xf>
    <xf numFmtId="177" fontId="3" fillId="0" borderId="4" xfId="6" applyNumberFormat="1" applyFont="1" applyBorder="1" applyAlignment="1" applyProtection="1">
      <alignment horizontal="left" vertical="center"/>
    </xf>
    <xf numFmtId="177" fontId="3" fillId="0" borderId="6" xfId="6" applyNumberFormat="1" applyFont="1" applyBorder="1" applyAlignment="1" applyProtection="1">
      <alignment horizontal="left" vertical="center"/>
    </xf>
    <xf numFmtId="177" fontId="3" fillId="0" borderId="14" xfId="6" applyNumberFormat="1" applyFont="1" applyBorder="1" applyAlignment="1" applyProtection="1">
      <alignment horizontal="left" vertical="center"/>
    </xf>
    <xf numFmtId="177" fontId="3" fillId="0" borderId="8" xfId="6" applyNumberFormat="1" applyFont="1" applyBorder="1" applyAlignment="1" applyProtection="1">
      <alignment horizontal="left" vertical="center"/>
    </xf>
    <xf numFmtId="177" fontId="3" fillId="0" borderId="10" xfId="6" applyNumberFormat="1" applyFont="1" applyBorder="1" applyAlignment="1" applyProtection="1">
      <alignment horizontal="left" vertical="center"/>
    </xf>
    <xf numFmtId="181" fontId="3" fillId="0" borderId="14" xfId="6" applyNumberFormat="1" applyFont="1" applyBorder="1" applyAlignment="1" applyProtection="1">
      <alignment horizontal="left" vertical="center"/>
    </xf>
    <xf numFmtId="181" fontId="3" fillId="0" borderId="8" xfId="6" applyNumberFormat="1" applyFont="1" applyBorder="1" applyAlignment="1" applyProtection="1">
      <alignment horizontal="left" vertical="center"/>
    </xf>
    <xf numFmtId="181" fontId="3" fillId="0" borderId="10" xfId="6" applyNumberFormat="1" applyFont="1" applyBorder="1" applyAlignment="1" applyProtection="1">
      <alignment horizontal="left" vertical="center"/>
    </xf>
    <xf numFmtId="38" fontId="3" fillId="0" borderId="14" xfId="6" applyNumberFormat="1" applyFont="1" applyBorder="1" applyAlignment="1" applyProtection="1">
      <alignment horizontal="right" vertical="center"/>
    </xf>
    <xf numFmtId="181" fontId="3" fillId="0" borderId="8" xfId="6" applyNumberFormat="1" applyFont="1" applyBorder="1" applyAlignment="1" applyProtection="1">
      <alignment horizontal="right" vertical="center"/>
    </xf>
    <xf numFmtId="181" fontId="3" fillId="0" borderId="10" xfId="6" applyNumberFormat="1" applyFont="1" applyBorder="1" applyAlignment="1" applyProtection="1">
      <alignment horizontal="right" vertical="center"/>
    </xf>
    <xf numFmtId="177" fontId="13" fillId="0" borderId="15" xfId="6" applyNumberFormat="1" applyFont="1" applyBorder="1" applyAlignment="1" applyProtection="1">
      <alignment horizontal="left" vertical="center"/>
    </xf>
    <xf numFmtId="177" fontId="3" fillId="0" borderId="11" xfId="6" applyNumberFormat="1" applyFont="1" applyBorder="1" applyAlignment="1" applyProtection="1">
      <alignment horizontal="left" vertical="center"/>
    </xf>
    <xf numFmtId="177" fontId="3" fillId="0" borderId="12" xfId="6" applyNumberFormat="1" applyFont="1" applyBorder="1" applyAlignment="1" applyProtection="1">
      <alignment horizontal="left" vertical="center"/>
    </xf>
    <xf numFmtId="0" fontId="16" fillId="0" borderId="0" xfId="0" applyFont="1" applyAlignment="1" applyProtection="1">
      <alignment horizontal="left" vertical="top"/>
    </xf>
    <xf numFmtId="177" fontId="3" fillId="0" borderId="0" xfId="6" applyNumberFormat="1" applyFont="1" applyAlignment="1" applyProtection="1">
      <alignment vertical="top"/>
    </xf>
    <xf numFmtId="177" fontId="3" fillId="0" borderId="0" xfId="6" applyNumberFormat="1" applyFont="1" applyProtection="1">
      <alignment vertical="center"/>
    </xf>
    <xf numFmtId="181" fontId="3" fillId="0" borderId="0" xfId="6" applyNumberFormat="1" applyFont="1" applyProtection="1">
      <alignment vertical="center"/>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49" fontId="3" fillId="0" borderId="0" xfId="0" applyNumberFormat="1" applyFont="1" applyAlignment="1" applyProtection="1">
      <alignment horizontal="right" vertical="center"/>
    </xf>
    <xf numFmtId="0" fontId="19" fillId="0" borderId="0" xfId="0" applyFont="1" applyAlignment="1" applyProtection="1">
      <alignment vertical="top"/>
    </xf>
    <xf numFmtId="0" fontId="16" fillId="0" borderId="0" xfId="0" applyFont="1" applyAlignment="1" applyProtection="1">
      <alignment horizontal="left" vertical="center" wrapText="1"/>
    </xf>
    <xf numFmtId="0" fontId="3" fillId="0" borderId="29" xfId="0" applyFont="1" applyBorder="1" applyAlignment="1" applyProtection="1">
      <alignment horizontal="left" vertical="center"/>
    </xf>
    <xf numFmtId="49" fontId="3" fillId="0" borderId="30" xfId="0" applyNumberFormat="1" applyFont="1" applyBorder="1" applyAlignment="1" applyProtection="1">
      <alignment horizontal="center" vertical="center"/>
    </xf>
    <xf numFmtId="49" fontId="3" fillId="0" borderId="30" xfId="0" applyNumberFormat="1" applyFont="1" applyBorder="1" applyAlignment="1" applyProtection="1">
      <alignment vertical="center" wrapText="1"/>
    </xf>
    <xf numFmtId="38" fontId="3" fillId="0" borderId="30" xfId="0" applyNumberFormat="1" applyFont="1" applyBorder="1" applyAlignment="1" applyProtection="1">
      <alignment horizontal="center" vertical="center" wrapText="1"/>
    </xf>
    <xf numFmtId="38" fontId="3" fillId="0" borderId="29" xfId="0" applyNumberFormat="1" applyFont="1" applyBorder="1" applyAlignment="1" applyProtection="1">
      <alignment horizontal="center" vertical="center" wrapText="1"/>
    </xf>
    <xf numFmtId="0" fontId="3" fillId="0" borderId="30" xfId="2" applyFont="1" applyBorder="1" applyAlignment="1" applyProtection="1">
      <alignment vertical="center" wrapText="1"/>
    </xf>
    <xf numFmtId="0" fontId="3" fillId="0" borderId="29" xfId="2" applyFont="1" applyBorder="1" applyAlignment="1" applyProtection="1">
      <alignment vertical="center" wrapText="1"/>
    </xf>
    <xf numFmtId="0" fontId="3" fillId="0" borderId="30" xfId="2" applyFont="1" applyBorder="1" applyProtection="1">
      <alignment vertical="center"/>
    </xf>
    <xf numFmtId="0" fontId="3" fillId="0" borderId="1" xfId="2" applyFont="1" applyBorder="1" applyProtection="1">
      <alignment vertical="center"/>
    </xf>
    <xf numFmtId="0" fontId="3" fillId="0" borderId="2" xfId="2" applyFont="1" applyBorder="1" applyProtection="1">
      <alignment vertical="center"/>
    </xf>
    <xf numFmtId="49" fontId="3" fillId="0" borderId="25"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5" xfId="2" applyFont="1" applyBorder="1" applyProtection="1">
      <alignment vertical="center"/>
    </xf>
    <xf numFmtId="49" fontId="3" fillId="0" borderId="14" xfId="0" applyNumberFormat="1" applyFont="1" applyBorder="1" applyAlignment="1" applyProtection="1">
      <alignment horizontal="center"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9" xfId="2" applyFont="1" applyBorder="1" applyProtection="1">
      <alignment vertical="center"/>
    </xf>
    <xf numFmtId="49" fontId="3" fillId="0" borderId="15" xfId="0" applyNumberFormat="1" applyFont="1" applyBorder="1" applyAlignment="1" applyProtection="1">
      <alignment horizontal="center" vertical="center"/>
    </xf>
    <xf numFmtId="0" fontId="3" fillId="0" borderId="33" xfId="2" applyFont="1" applyBorder="1" applyProtection="1">
      <alignment vertical="center"/>
    </xf>
    <xf numFmtId="0" fontId="3" fillId="0" borderId="11" xfId="2" applyFont="1" applyBorder="1" applyProtection="1">
      <alignment vertical="center"/>
    </xf>
    <xf numFmtId="0" fontId="3" fillId="0" borderId="34" xfId="2" applyFont="1" applyBorder="1" applyProtection="1">
      <alignment vertical="center"/>
    </xf>
    <xf numFmtId="49" fontId="13" fillId="3" borderId="33" xfId="6" applyNumberFormat="1" applyFont="1" applyFill="1" applyBorder="1" applyAlignment="1" applyProtection="1">
      <alignment horizontal="left" vertical="center"/>
    </xf>
    <xf numFmtId="38" fontId="13" fillId="3" borderId="33" xfId="0" applyNumberFormat="1" applyFont="1" applyFill="1" applyBorder="1" applyAlignment="1" applyProtection="1">
      <alignment horizontal="right" vertical="center"/>
    </xf>
    <xf numFmtId="38" fontId="13" fillId="3" borderId="34" xfId="0" applyNumberFormat="1" applyFont="1" applyFill="1" applyBorder="1" applyAlignment="1" applyProtection="1">
      <alignment horizontal="right" vertical="center"/>
    </xf>
    <xf numFmtId="49" fontId="13" fillId="3" borderId="33" xfId="0" applyNumberFormat="1" applyFont="1" applyFill="1" applyBorder="1" applyAlignment="1" applyProtection="1">
      <alignment horizontal="left" vertical="center"/>
    </xf>
    <xf numFmtId="0" fontId="13" fillId="3" borderId="34" xfId="0" applyFont="1" applyFill="1" applyBorder="1" applyAlignment="1" applyProtection="1">
      <alignment horizontal="left" vertical="center"/>
    </xf>
    <xf numFmtId="176" fontId="3" fillId="0" borderId="16" xfId="0" applyNumberFormat="1" applyFont="1" applyBorder="1" applyProtection="1">
      <alignment vertical="center"/>
    </xf>
    <xf numFmtId="49" fontId="15" fillId="0" borderId="0" xfId="0" applyNumberFormat="1" applyFont="1" applyProtection="1">
      <alignment vertical="center"/>
    </xf>
    <xf numFmtId="0" fontId="19" fillId="0" borderId="0" xfId="0" applyFont="1" applyAlignment="1" applyProtection="1">
      <alignment vertical="center" wrapText="1"/>
    </xf>
    <xf numFmtId="0" fontId="22" fillId="0" borderId="35" xfId="0" applyFont="1" applyBorder="1" applyAlignment="1" applyProtection="1">
      <alignment vertical="center" textRotation="255" wrapText="1"/>
    </xf>
    <xf numFmtId="0" fontId="22" fillId="0" borderId="30" xfId="0" applyFont="1" applyBorder="1" applyAlignment="1" applyProtection="1">
      <alignment vertical="center" wrapText="1"/>
    </xf>
    <xf numFmtId="0" fontId="22" fillId="0" borderId="1" xfId="0" applyFont="1" applyBorder="1" applyAlignment="1" applyProtection="1">
      <alignment vertical="center" wrapText="1"/>
    </xf>
    <xf numFmtId="0" fontId="22" fillId="0" borderId="29" xfId="0" applyFont="1" applyBorder="1" applyAlignment="1" applyProtection="1">
      <alignment vertical="center" wrapText="1"/>
    </xf>
    <xf numFmtId="0" fontId="22" fillId="0" borderId="30" xfId="0" applyFont="1" applyBorder="1" applyAlignment="1" applyProtection="1">
      <alignment horizontal="center" vertical="center" wrapText="1"/>
    </xf>
    <xf numFmtId="0" fontId="22" fillId="0" borderId="1" xfId="0" applyFont="1" applyBorder="1" applyAlignment="1" applyProtection="1">
      <alignment horizontal="center" vertical="center" wrapText="1"/>
    </xf>
    <xf numFmtId="0" fontId="22" fillId="0" borderId="2" xfId="0" applyFont="1" applyBorder="1" applyAlignment="1" applyProtection="1">
      <alignment horizontal="center" vertical="center" wrapText="1"/>
    </xf>
    <xf numFmtId="0" fontId="22" fillId="0" borderId="36" xfId="0" applyFont="1" applyBorder="1" applyAlignment="1" applyProtection="1">
      <alignment vertical="center" textRotation="255" wrapText="1"/>
    </xf>
    <xf numFmtId="0" fontId="22" fillId="0" borderId="37" xfId="0" applyFont="1" applyBorder="1" applyAlignment="1" applyProtection="1">
      <alignment vertical="center" wrapText="1"/>
    </xf>
    <xf numFmtId="0" fontId="22" fillId="0" borderId="19" xfId="0" applyFont="1" applyBorder="1" applyAlignment="1" applyProtection="1">
      <alignment vertical="center" wrapText="1"/>
    </xf>
    <xf numFmtId="0" fontId="22" fillId="0" borderId="38" xfId="0" applyFont="1" applyBorder="1" applyAlignment="1" applyProtection="1">
      <alignment vertical="center" wrapText="1"/>
    </xf>
    <xf numFmtId="0" fontId="22" fillId="0" borderId="3" xfId="0" applyFont="1" applyBorder="1" applyAlignment="1" applyProtection="1">
      <alignment vertical="center" wrapText="1"/>
    </xf>
    <xf numFmtId="0" fontId="22" fillId="0" borderId="4" xfId="0" applyFont="1" applyBorder="1" applyAlignment="1" applyProtection="1">
      <alignment vertical="center" wrapText="1"/>
    </xf>
    <xf numFmtId="0" fontId="22" fillId="0" borderId="5" xfId="0" applyFont="1" applyBorder="1" applyAlignment="1" applyProtection="1">
      <alignment vertical="center" wrapText="1"/>
    </xf>
    <xf numFmtId="0" fontId="22" fillId="0" borderId="39" xfId="0" applyFont="1" applyBorder="1" applyAlignment="1" applyProtection="1">
      <alignment vertical="center" wrapText="1"/>
    </xf>
    <xf numFmtId="0" fontId="22" fillId="0" borderId="40" xfId="0" applyFont="1" applyBorder="1" applyAlignment="1" applyProtection="1">
      <alignment vertical="center" wrapText="1"/>
    </xf>
    <xf numFmtId="0" fontId="22" fillId="0" borderId="32" xfId="0" applyFont="1" applyBorder="1" applyAlignment="1" applyProtection="1">
      <alignment vertical="center" wrapText="1"/>
    </xf>
    <xf numFmtId="0" fontId="22" fillId="0" borderId="41" xfId="0" applyFont="1" applyBorder="1" applyAlignment="1" applyProtection="1">
      <alignment vertical="center" wrapText="1"/>
    </xf>
    <xf numFmtId="0" fontId="22" fillId="0" borderId="7" xfId="0" applyFont="1" applyBorder="1" applyAlignment="1" applyProtection="1">
      <alignment vertical="center" wrapText="1"/>
    </xf>
    <xf numFmtId="0" fontId="22" fillId="0" borderId="8" xfId="0" applyFont="1" applyBorder="1" applyAlignment="1" applyProtection="1">
      <alignment vertical="center" wrapText="1"/>
    </xf>
    <xf numFmtId="0" fontId="22" fillId="0" borderId="9" xfId="0" applyFont="1" applyBorder="1" applyAlignment="1" applyProtection="1">
      <alignment vertical="center" wrapText="1"/>
    </xf>
    <xf numFmtId="0" fontId="22" fillId="0" borderId="42" xfId="0" applyFont="1" applyBorder="1" applyAlignment="1" applyProtection="1">
      <alignment vertical="center" wrapText="1"/>
    </xf>
    <xf numFmtId="0" fontId="22" fillId="0" borderId="43" xfId="0" applyFont="1" applyBorder="1" applyAlignment="1" applyProtection="1">
      <alignment vertical="center" wrapText="1"/>
    </xf>
    <xf numFmtId="0" fontId="22" fillId="0" borderId="26" xfId="0" applyFont="1" applyBorder="1" applyAlignment="1" applyProtection="1">
      <alignment vertical="center" wrapText="1"/>
    </xf>
    <xf numFmtId="0" fontId="22" fillId="0" borderId="44" xfId="0" applyFont="1" applyBorder="1" applyAlignment="1" applyProtection="1">
      <alignment vertical="center" wrapText="1"/>
    </xf>
    <xf numFmtId="0" fontId="22" fillId="0" borderId="45" xfId="0" applyFont="1" applyBorder="1" applyAlignment="1" applyProtection="1">
      <alignment vertical="center" wrapText="1"/>
    </xf>
    <xf numFmtId="0" fontId="22" fillId="0" borderId="0" xfId="0" applyFont="1" applyAlignment="1" applyProtection="1">
      <alignment vertical="center" wrapText="1"/>
    </xf>
    <xf numFmtId="0" fontId="22" fillId="0" borderId="46" xfId="0" applyFont="1" applyBorder="1" applyAlignment="1" applyProtection="1">
      <alignment vertical="center" wrapText="1"/>
    </xf>
    <xf numFmtId="0" fontId="22" fillId="0" borderId="47" xfId="0" applyFont="1" applyBorder="1" applyAlignment="1" applyProtection="1">
      <alignment vertical="center" wrapText="1"/>
    </xf>
    <xf numFmtId="0" fontId="22" fillId="0" borderId="48" xfId="0" applyFont="1" applyBorder="1" applyAlignment="1" applyProtection="1">
      <alignment vertical="center" wrapText="1"/>
    </xf>
    <xf numFmtId="0" fontId="22" fillId="0" borderId="49" xfId="0" applyFont="1" applyBorder="1" applyAlignment="1" applyProtection="1">
      <alignment vertical="center" wrapText="1"/>
    </xf>
    <xf numFmtId="0" fontId="22" fillId="0" borderId="50" xfId="0" applyFont="1" applyBorder="1" applyAlignment="1" applyProtection="1">
      <alignment vertical="center" textRotation="255" wrapText="1"/>
    </xf>
    <xf numFmtId="0" fontId="22" fillId="0" borderId="51" xfId="0" applyFont="1" applyBorder="1" applyAlignment="1" applyProtection="1">
      <alignment vertical="center" wrapText="1"/>
    </xf>
    <xf numFmtId="0" fontId="22" fillId="0" borderId="16" xfId="0" applyFont="1" applyBorder="1" applyAlignment="1" applyProtection="1">
      <alignment vertical="center" wrapText="1"/>
    </xf>
    <xf numFmtId="0" fontId="22" fillId="0" borderId="52" xfId="0" applyFont="1" applyBorder="1" applyAlignment="1" applyProtection="1">
      <alignment vertical="center" wrapText="1"/>
    </xf>
    <xf numFmtId="0" fontId="22" fillId="0" borderId="33" xfId="0" applyFont="1" applyBorder="1" applyAlignment="1" applyProtection="1">
      <alignment vertical="center" wrapText="1"/>
    </xf>
    <xf numFmtId="0" fontId="22" fillId="0" borderId="11" xfId="0" applyFont="1" applyBorder="1" applyAlignment="1" applyProtection="1">
      <alignment vertical="center" wrapText="1"/>
    </xf>
    <xf numFmtId="0" fontId="22" fillId="0" borderId="34" xfId="0" applyFont="1" applyBorder="1" applyAlignment="1" applyProtection="1">
      <alignment vertical="center" wrapText="1"/>
    </xf>
    <xf numFmtId="0" fontId="22" fillId="0" borderId="21" xfId="0" applyFont="1" applyBorder="1" applyAlignment="1" applyProtection="1">
      <alignment vertical="center" wrapText="1"/>
    </xf>
    <xf numFmtId="0" fontId="22" fillId="0" borderId="23" xfId="0" applyFont="1" applyBorder="1" applyAlignment="1" applyProtection="1">
      <alignment vertical="center" wrapText="1"/>
    </xf>
    <xf numFmtId="0" fontId="22" fillId="0" borderId="0" xfId="0" applyFont="1" applyAlignment="1" applyProtection="1">
      <alignment vertical="center" wrapText="1"/>
    </xf>
    <xf numFmtId="0" fontId="22" fillId="0" borderId="19" xfId="0" applyFont="1" applyBorder="1" applyAlignment="1" applyProtection="1">
      <alignment vertical="center" wrapText="1"/>
    </xf>
    <xf numFmtId="0" fontId="22" fillId="0" borderId="1" xfId="0" applyFont="1" applyBorder="1" applyAlignment="1" applyProtection="1">
      <alignment vertical="center" wrapText="1"/>
    </xf>
    <xf numFmtId="0" fontId="22" fillId="0" borderId="47" xfId="0" applyFont="1" applyBorder="1" applyAlignment="1" applyProtection="1">
      <alignment vertical="center" wrapText="1"/>
    </xf>
    <xf numFmtId="0" fontId="22" fillId="0" borderId="53" xfId="0" quotePrefix="1" applyFont="1" applyBorder="1" applyAlignment="1" applyProtection="1">
      <alignment horizontal="right" vertical="center" wrapText="1"/>
    </xf>
    <xf numFmtId="0" fontId="22" fillId="0" borderId="13" xfId="0" applyFont="1" applyBorder="1" applyAlignment="1" applyProtection="1">
      <alignment vertical="center" wrapText="1"/>
    </xf>
    <xf numFmtId="0" fontId="22" fillId="0" borderId="5" xfId="0" applyFont="1" applyBorder="1" applyAlignment="1" applyProtection="1">
      <alignment vertical="center" wrapText="1"/>
    </xf>
    <xf numFmtId="0" fontId="22" fillId="0" borderId="24" xfId="0" applyFont="1" applyBorder="1" applyAlignment="1" applyProtection="1">
      <alignment vertical="center" wrapText="1"/>
    </xf>
    <xf numFmtId="0" fontId="22" fillId="0" borderId="15" xfId="0" applyFont="1" applyBorder="1" applyAlignment="1" applyProtection="1">
      <alignment vertical="center" wrapText="1"/>
    </xf>
    <xf numFmtId="0" fontId="22" fillId="0" borderId="34" xfId="0" applyFont="1" applyBorder="1" applyAlignment="1" applyProtection="1">
      <alignment vertical="center" wrapText="1"/>
    </xf>
    <xf numFmtId="0" fontId="6" fillId="0" borderId="0" xfId="6" applyNumberFormat="1" applyFont="1" applyAlignment="1" applyProtection="1">
      <alignment horizontal="right" vertical="top"/>
    </xf>
    <xf numFmtId="0" fontId="3" fillId="0" borderId="0" xfId="6" applyNumberFormat="1" applyFont="1" applyProtection="1">
      <alignment vertical="center"/>
    </xf>
    <xf numFmtId="0" fontId="3" fillId="0" borderId="0" xfId="6" applyNumberFormat="1" applyFont="1" applyAlignment="1" applyProtection="1">
      <alignmen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285">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00"/>
  <sheetViews>
    <sheetView showGridLines="0" tabSelected="1" topLeftCell="B1" zoomScaleNormal="100" workbookViewId="0">
      <selection activeCell="B1" sqref="B1"/>
    </sheetView>
  </sheetViews>
  <sheetFormatPr defaultRowHeight="13.5" x14ac:dyDescent="0.15"/>
  <cols>
    <col min="1" max="1" width="10.375" style="80" hidden="1" customWidth="1"/>
    <col min="2" max="3" width="1.625" style="80" customWidth="1"/>
    <col min="4" max="8" width="5.625" style="80" customWidth="1"/>
    <col min="9" max="9" width="1.625" style="80" customWidth="1"/>
    <col min="10" max="11" width="5.625" style="80" customWidth="1"/>
    <col min="12" max="12" width="6.125" style="80" customWidth="1"/>
    <col min="13" max="13" width="9.125" style="80" customWidth="1"/>
    <col min="14" max="19" width="8.125" style="80" customWidth="1"/>
    <col min="20" max="25" width="5.625" style="80" customWidth="1"/>
    <col min="26" max="26" width="2.625" style="80" customWidth="1"/>
    <col min="27" max="27" width="3.625" style="80" customWidth="1"/>
    <col min="28" max="16384" width="9" style="80"/>
  </cols>
  <sheetData>
    <row r="1" spans="1:27" ht="30" customHeight="1" x14ac:dyDescent="0.15">
      <c r="A1" s="314" t="s">
        <v>198</v>
      </c>
      <c r="B1" s="78"/>
      <c r="C1" s="79" t="s">
        <v>199</v>
      </c>
      <c r="D1" s="79"/>
      <c r="Q1" s="81"/>
      <c r="R1" s="81"/>
      <c r="T1" s="82"/>
      <c r="U1" s="82"/>
      <c r="V1" s="82"/>
      <c r="W1" s="313" t="s">
        <v>266</v>
      </c>
      <c r="X1" s="83"/>
      <c r="Y1" s="83"/>
      <c r="Z1" s="83"/>
      <c r="AA1" s="81"/>
    </row>
    <row r="2" spans="1:27" ht="15" hidden="1" customHeight="1" x14ac:dyDescent="0.15">
      <c r="A2" s="314" t="s">
        <v>67</v>
      </c>
      <c r="B2" s="78"/>
      <c r="C2" s="84"/>
      <c r="D2" s="84"/>
      <c r="AA2" s="81"/>
    </row>
    <row r="3" spans="1:27" ht="30" customHeight="1" x14ac:dyDescent="0.15">
      <c r="A3" s="314" t="s">
        <v>267</v>
      </c>
      <c r="B3" s="78"/>
      <c r="C3" s="80" t="s">
        <v>263</v>
      </c>
      <c r="AA3" s="81"/>
    </row>
    <row r="4" spans="1:27" ht="5.25" customHeight="1" x14ac:dyDescent="0.15">
      <c r="A4" s="78"/>
      <c r="B4" s="78"/>
      <c r="C4" s="85"/>
      <c r="D4" s="86"/>
      <c r="E4" s="86"/>
      <c r="F4" s="86"/>
      <c r="G4" s="86"/>
      <c r="H4" s="86"/>
      <c r="I4" s="86"/>
      <c r="J4" s="86"/>
      <c r="K4" s="86"/>
      <c r="L4" s="86"/>
      <c r="M4" s="86"/>
      <c r="N4" s="86"/>
      <c r="O4" s="86"/>
      <c r="P4" s="86"/>
      <c r="Q4" s="86"/>
      <c r="R4" s="86"/>
      <c r="S4" s="86"/>
      <c r="T4" s="86"/>
      <c r="U4" s="86"/>
      <c r="V4" s="86"/>
      <c r="W4" s="86"/>
      <c r="X4" s="86"/>
      <c r="Y4" s="86"/>
      <c r="Z4" s="87"/>
    </row>
    <row r="5" spans="1:27" ht="15" customHeight="1" x14ac:dyDescent="0.15">
      <c r="A5" s="78"/>
      <c r="B5" s="88"/>
      <c r="C5" s="89" t="s">
        <v>197</v>
      </c>
      <c r="D5" s="90"/>
      <c r="E5" s="90"/>
      <c r="F5" s="90"/>
      <c r="G5" s="90"/>
      <c r="H5" s="90"/>
      <c r="I5" s="90"/>
      <c r="J5" s="90"/>
      <c r="K5" s="90"/>
      <c r="L5" s="90"/>
      <c r="M5" s="90"/>
      <c r="N5" s="90"/>
      <c r="O5" s="90"/>
      <c r="P5" s="90"/>
      <c r="Q5" s="90"/>
      <c r="R5" s="90"/>
      <c r="S5" s="90"/>
      <c r="T5" s="90"/>
      <c r="U5" s="90"/>
      <c r="V5" s="90"/>
      <c r="W5" s="90"/>
      <c r="X5" s="90"/>
      <c r="Y5" s="90"/>
      <c r="Z5" s="91"/>
    </row>
    <row r="6" spans="1:27" ht="15" customHeight="1" x14ac:dyDescent="0.15">
      <c r="A6" s="78"/>
      <c r="B6" s="78"/>
      <c r="C6" s="89" t="s">
        <v>13</v>
      </c>
      <c r="D6" s="90"/>
      <c r="E6" s="90"/>
      <c r="F6" s="90"/>
      <c r="G6" s="90"/>
      <c r="H6" s="90"/>
      <c r="I6" s="90"/>
      <c r="J6" s="90"/>
      <c r="K6" s="90"/>
      <c r="L6" s="90"/>
      <c r="M6" s="90"/>
      <c r="N6" s="90"/>
      <c r="O6" s="90"/>
      <c r="P6" s="90"/>
      <c r="Q6" s="90"/>
      <c r="R6" s="90"/>
      <c r="S6" s="90"/>
      <c r="T6" s="90"/>
      <c r="U6" s="90"/>
      <c r="V6" s="90"/>
      <c r="W6" s="90"/>
      <c r="X6" s="90"/>
      <c r="Y6" s="90"/>
      <c r="Z6" s="91"/>
    </row>
    <row r="7" spans="1:27" ht="15" customHeight="1" x14ac:dyDescent="0.15">
      <c r="A7" s="78"/>
      <c r="B7" s="78"/>
      <c r="C7" s="89" t="s">
        <v>14</v>
      </c>
      <c r="D7" s="90"/>
      <c r="E7" s="90"/>
      <c r="F7" s="90"/>
      <c r="G7" s="90"/>
      <c r="H7" s="90"/>
      <c r="I7" s="90"/>
      <c r="J7" s="90"/>
      <c r="K7" s="90"/>
      <c r="L7" s="90"/>
      <c r="M7" s="90"/>
      <c r="N7" s="90"/>
      <c r="O7" s="90"/>
      <c r="P7" s="90"/>
      <c r="Q7" s="90"/>
      <c r="R7" s="90"/>
      <c r="S7" s="90"/>
      <c r="T7" s="90"/>
      <c r="U7" s="90"/>
      <c r="V7" s="90"/>
      <c r="W7" s="90"/>
      <c r="X7" s="90"/>
      <c r="Y7" s="90"/>
      <c r="Z7" s="91"/>
    </row>
    <row r="8" spans="1:27" ht="15" hidden="1" customHeight="1" x14ac:dyDescent="0.15">
      <c r="A8" s="78"/>
      <c r="B8" s="78"/>
      <c r="C8" s="89"/>
      <c r="D8" s="90"/>
      <c r="E8" s="90"/>
      <c r="F8" s="90"/>
      <c r="G8" s="90"/>
      <c r="H8" s="90"/>
      <c r="I8" s="90"/>
      <c r="J8" s="90"/>
      <c r="K8" s="90"/>
      <c r="L8" s="90"/>
      <c r="M8" s="90"/>
      <c r="N8" s="90"/>
      <c r="O8" s="90"/>
      <c r="P8" s="90"/>
      <c r="Q8" s="90"/>
      <c r="R8" s="90"/>
      <c r="S8" s="90"/>
      <c r="T8" s="90"/>
      <c r="U8" s="90"/>
      <c r="V8" s="90"/>
      <c r="W8" s="90"/>
      <c r="X8" s="90"/>
      <c r="Y8" s="90"/>
      <c r="Z8" s="91"/>
    </row>
    <row r="9" spans="1:27" ht="5.25" customHeight="1" x14ac:dyDescent="0.15">
      <c r="A9" s="78"/>
      <c r="B9" s="78"/>
      <c r="C9" s="92"/>
      <c r="D9" s="93"/>
      <c r="E9" s="93"/>
      <c r="F9" s="93"/>
      <c r="G9" s="93"/>
      <c r="H9" s="93"/>
      <c r="I9" s="93"/>
      <c r="J9" s="93"/>
      <c r="K9" s="93"/>
      <c r="L9" s="93"/>
      <c r="M9" s="93"/>
      <c r="N9" s="93"/>
      <c r="O9" s="93"/>
      <c r="P9" s="93"/>
      <c r="Q9" s="93"/>
      <c r="R9" s="93"/>
      <c r="S9" s="93"/>
      <c r="T9" s="93"/>
      <c r="U9" s="93"/>
      <c r="V9" s="93"/>
      <c r="W9" s="93"/>
      <c r="X9" s="93"/>
      <c r="Y9" s="93"/>
      <c r="Z9" s="94"/>
    </row>
    <row r="10" spans="1:27" ht="30" customHeight="1" x14ac:dyDescent="0.15">
      <c r="A10" s="78"/>
      <c r="B10" s="78"/>
    </row>
    <row r="11" spans="1:27" ht="15" hidden="1" customHeight="1" x14ac:dyDescent="0.15">
      <c r="A11" s="78"/>
      <c r="B11" s="78"/>
    </row>
    <row r="12" spans="1:27" ht="15" hidden="1" customHeight="1" x14ac:dyDescent="0.15">
      <c r="A12" s="78"/>
      <c r="B12" s="78"/>
    </row>
    <row r="13" spans="1:27" ht="20.100000000000001" customHeight="1" x14ac:dyDescent="0.15">
      <c r="A13" s="78"/>
      <c r="B13" s="78"/>
      <c r="C13" s="95" t="s">
        <v>164</v>
      </c>
      <c r="D13" s="96"/>
      <c r="E13" s="96"/>
      <c r="F13" s="96"/>
      <c r="G13" s="96"/>
      <c r="H13" s="97"/>
    </row>
    <row r="14" spans="1:27" ht="15" customHeight="1" x14ac:dyDescent="0.15">
      <c r="A14" s="78"/>
      <c r="B14" s="78"/>
      <c r="C14" s="98"/>
      <c r="D14" s="99"/>
      <c r="E14" s="99"/>
      <c r="F14" s="99"/>
      <c r="G14" s="99"/>
      <c r="H14" s="99"/>
      <c r="I14" s="100"/>
      <c r="J14" s="100"/>
      <c r="K14" s="100"/>
      <c r="L14" s="100"/>
      <c r="M14" s="100"/>
      <c r="N14" s="100"/>
      <c r="O14" s="100"/>
      <c r="P14" s="100"/>
      <c r="Q14" s="100"/>
      <c r="R14" s="100"/>
      <c r="S14" s="100"/>
      <c r="T14" s="100"/>
      <c r="U14" s="100"/>
      <c r="V14" s="100"/>
      <c r="W14" s="100"/>
      <c r="X14" s="100"/>
      <c r="Y14" s="100"/>
      <c r="Z14" s="101"/>
    </row>
    <row r="15" spans="1:27" ht="15.75" hidden="1" customHeight="1" x14ac:dyDescent="0.15">
      <c r="A15" s="78"/>
      <c r="B15" s="78"/>
      <c r="C15" s="102"/>
      <c r="D15" s="103"/>
      <c r="E15" s="104"/>
      <c r="F15" s="104"/>
      <c r="G15" s="104"/>
      <c r="H15" s="104"/>
      <c r="I15" s="105"/>
      <c r="J15" s="106"/>
      <c r="K15" s="106"/>
      <c r="L15" s="106"/>
      <c r="M15" s="106"/>
      <c r="N15" s="106"/>
      <c r="O15" s="106"/>
      <c r="P15" s="106"/>
      <c r="Q15" s="106"/>
      <c r="R15" s="106"/>
      <c r="S15" s="106"/>
      <c r="T15" s="106"/>
      <c r="U15" s="106"/>
      <c r="V15" s="106"/>
      <c r="W15" s="106"/>
      <c r="X15" s="106"/>
      <c r="Y15" s="106"/>
      <c r="Z15" s="107"/>
    </row>
    <row r="16" spans="1:27" ht="15.75" hidden="1" customHeight="1" x14ac:dyDescent="0.15">
      <c r="A16" s="78"/>
      <c r="B16" s="78"/>
      <c r="C16" s="102"/>
      <c r="D16" s="103"/>
      <c r="E16" s="108"/>
      <c r="F16" s="108"/>
      <c r="G16" s="108"/>
      <c r="H16" s="108"/>
      <c r="I16" s="105"/>
      <c r="J16" s="109"/>
      <c r="K16" s="109"/>
      <c r="L16" s="109"/>
      <c r="M16" s="109"/>
      <c r="N16" s="109"/>
      <c r="O16" s="109"/>
      <c r="P16" s="109"/>
      <c r="Q16" s="109"/>
      <c r="R16" s="109"/>
      <c r="S16" s="109"/>
      <c r="T16" s="109"/>
      <c r="U16" s="109"/>
      <c r="V16" s="109"/>
      <c r="W16" s="109"/>
      <c r="X16" s="109"/>
      <c r="Y16" s="109"/>
      <c r="Z16" s="107"/>
    </row>
    <row r="17" spans="1:26" ht="15.75" hidden="1" customHeight="1" x14ac:dyDescent="0.15">
      <c r="A17" s="78"/>
      <c r="B17" s="78"/>
      <c r="C17" s="102"/>
      <c r="D17" s="103"/>
      <c r="E17" s="108"/>
      <c r="F17" s="108"/>
      <c r="G17" s="108"/>
      <c r="H17" s="108"/>
      <c r="I17" s="105"/>
      <c r="J17" s="109"/>
      <c r="K17" s="109"/>
      <c r="L17" s="109"/>
      <c r="M17" s="109"/>
      <c r="N17" s="109"/>
      <c r="O17" s="109"/>
      <c r="P17" s="109"/>
      <c r="Q17" s="109"/>
      <c r="R17" s="109"/>
      <c r="S17" s="109"/>
      <c r="T17" s="109"/>
      <c r="U17" s="109"/>
      <c r="V17" s="109"/>
      <c r="W17" s="109"/>
      <c r="X17" s="109"/>
      <c r="Y17" s="109"/>
      <c r="Z17" s="107"/>
    </row>
    <row r="18" spans="1:26" ht="15.75" hidden="1" customHeight="1" x14ac:dyDescent="0.15">
      <c r="A18" s="78"/>
      <c r="B18" s="78"/>
      <c r="C18" s="102"/>
      <c r="D18" s="103"/>
      <c r="E18" s="108"/>
      <c r="F18" s="108"/>
      <c r="G18" s="108"/>
      <c r="H18" s="108"/>
      <c r="I18" s="105"/>
      <c r="J18" s="109"/>
      <c r="K18" s="109"/>
      <c r="L18" s="109"/>
      <c r="M18" s="109"/>
      <c r="N18" s="109"/>
      <c r="O18" s="109"/>
      <c r="P18" s="109"/>
      <c r="Q18" s="109"/>
      <c r="R18" s="109"/>
      <c r="S18" s="109"/>
      <c r="T18" s="109"/>
      <c r="U18" s="109"/>
      <c r="V18" s="109"/>
      <c r="W18" s="109"/>
      <c r="X18" s="109"/>
      <c r="Y18" s="109"/>
      <c r="Z18" s="107"/>
    </row>
    <row r="19" spans="1:26" ht="15.75" hidden="1" customHeight="1" x14ac:dyDescent="0.15">
      <c r="A19" s="78"/>
      <c r="B19" s="78"/>
      <c r="C19" s="102"/>
      <c r="D19" s="103"/>
      <c r="E19" s="108"/>
      <c r="F19" s="108"/>
      <c r="G19" s="108"/>
      <c r="H19" s="108"/>
      <c r="I19" s="105"/>
      <c r="J19" s="109"/>
      <c r="K19" s="109"/>
      <c r="L19" s="109"/>
      <c r="M19" s="109"/>
      <c r="N19" s="109"/>
      <c r="O19" s="109"/>
      <c r="P19" s="109"/>
      <c r="Q19" s="109"/>
      <c r="R19" s="109"/>
      <c r="S19" s="109"/>
      <c r="T19" s="109"/>
      <c r="U19" s="109"/>
      <c r="V19" s="109"/>
      <c r="W19" s="109"/>
      <c r="X19" s="109"/>
      <c r="Y19" s="109"/>
      <c r="Z19" s="107"/>
    </row>
    <row r="20" spans="1:26" ht="20.100000000000001" customHeight="1" x14ac:dyDescent="0.15">
      <c r="A20" s="78">
        <f>IFERROR(IF(TRIM($I20)="",1001,0),3)</f>
        <v>1001</v>
      </c>
      <c r="B20" s="78"/>
      <c r="C20" s="102"/>
      <c r="D20" s="103">
        <v>1</v>
      </c>
      <c r="E20" s="80" t="s">
        <v>0</v>
      </c>
      <c r="I20" s="64"/>
      <c r="J20" s="65"/>
      <c r="K20" s="65"/>
      <c r="L20" s="65"/>
      <c r="M20" s="65"/>
      <c r="N20" s="108"/>
      <c r="O20" s="108"/>
      <c r="P20" s="108"/>
      <c r="Q20" s="108"/>
      <c r="R20" s="108"/>
      <c r="S20" s="108"/>
      <c r="T20" s="108"/>
      <c r="U20" s="108"/>
      <c r="V20" s="108"/>
      <c r="W20" s="108"/>
      <c r="X20" s="108"/>
      <c r="Y20" s="108"/>
      <c r="Z20" s="107"/>
    </row>
    <row r="21" spans="1:26" ht="20.100000000000001" customHeight="1" x14ac:dyDescent="0.15">
      <c r="A21" s="78"/>
      <c r="B21" s="78"/>
      <c r="C21" s="102"/>
      <c r="D21" s="103"/>
      <c r="E21" s="108"/>
      <c r="F21" s="108"/>
      <c r="G21" s="108"/>
      <c r="H21" s="108"/>
      <c r="I21" s="105"/>
      <c r="J21" s="110" t="s">
        <v>193</v>
      </c>
      <c r="K21" s="109"/>
      <c r="L21" s="109"/>
      <c r="M21" s="109"/>
      <c r="N21" s="109"/>
      <c r="O21" s="109"/>
      <c r="P21" s="109"/>
      <c r="Q21" s="109"/>
      <c r="R21" s="109"/>
      <c r="S21" s="109"/>
      <c r="T21" s="109"/>
      <c r="U21" s="109"/>
      <c r="V21" s="109"/>
      <c r="W21" s="109"/>
      <c r="X21" s="109"/>
      <c r="Y21" s="109"/>
      <c r="Z21" s="107"/>
    </row>
    <row r="22" spans="1:26" ht="20.100000000000001" customHeight="1" x14ac:dyDescent="0.15">
      <c r="A22" s="78">
        <f>IFERROR(IF(AND(TRIM($I22)&lt;&gt;"", OR(ISERROR(FIND("@"&amp;LEFT($I22,3)&amp;"@", 都道府県3))=FALSE, ISERROR(FIND("@"&amp;LEFT($I22,4)&amp;"@",都道府県4))=FALSE))=FALSE,1001,0),3)</f>
        <v>1001</v>
      </c>
      <c r="B22" s="78"/>
      <c r="C22" s="102"/>
      <c r="D22" s="103">
        <v>2</v>
      </c>
      <c r="E22" s="80" t="s">
        <v>122</v>
      </c>
      <c r="I22" s="66"/>
      <c r="J22" s="66"/>
      <c r="K22" s="66"/>
      <c r="L22" s="66"/>
      <c r="M22" s="66"/>
      <c r="N22" s="66"/>
      <c r="O22" s="66"/>
      <c r="P22" s="66"/>
      <c r="Q22" s="67"/>
      <c r="R22" s="66"/>
      <c r="S22" s="66"/>
      <c r="T22" s="66"/>
      <c r="U22" s="66"/>
      <c r="V22" s="66"/>
      <c r="W22" s="66"/>
      <c r="X22" s="66"/>
      <c r="Y22" s="66"/>
      <c r="Z22" s="107"/>
    </row>
    <row r="23" spans="1:26" ht="20.100000000000001" customHeight="1" x14ac:dyDescent="0.15">
      <c r="A23" s="78"/>
      <c r="B23" s="78"/>
      <c r="C23" s="102"/>
      <c r="D23" s="103"/>
      <c r="E23" s="108"/>
      <c r="F23" s="108"/>
      <c r="G23" s="108"/>
      <c r="H23" s="108"/>
      <c r="I23" s="105"/>
      <c r="J23" s="110" t="s">
        <v>9</v>
      </c>
      <c r="K23" s="109"/>
      <c r="L23" s="109"/>
      <c r="M23" s="109"/>
      <c r="N23" s="109"/>
      <c r="O23" s="109"/>
      <c r="P23" s="109"/>
      <c r="Q23" s="109"/>
      <c r="R23" s="109"/>
      <c r="S23" s="109"/>
      <c r="T23" s="109"/>
      <c r="U23" s="109"/>
      <c r="V23" s="109"/>
      <c r="W23" s="109"/>
      <c r="X23" s="109"/>
      <c r="Y23" s="109"/>
      <c r="Z23" s="107"/>
    </row>
    <row r="24" spans="1:26" ht="20.100000000000001" customHeight="1" x14ac:dyDescent="0.15">
      <c r="A24" s="78">
        <f>IFERROR(IF(TRIM($I24)="",1001,0),3)</f>
        <v>1001</v>
      </c>
      <c r="B24" s="78"/>
      <c r="C24" s="102"/>
      <c r="D24" s="103">
        <v>3</v>
      </c>
      <c r="E24" s="80" t="s">
        <v>165</v>
      </c>
      <c r="I24" s="35"/>
      <c r="J24" s="35"/>
      <c r="K24" s="35"/>
      <c r="L24" s="35"/>
      <c r="M24" s="35"/>
      <c r="N24" s="35"/>
      <c r="O24" s="35"/>
      <c r="P24" s="35"/>
      <c r="Q24" s="68"/>
      <c r="R24" s="35"/>
      <c r="S24" s="35"/>
      <c r="T24" s="35"/>
      <c r="U24" s="35"/>
      <c r="V24" s="35"/>
      <c r="W24" s="35"/>
      <c r="X24" s="35"/>
      <c r="Y24" s="35"/>
      <c r="Z24" s="107"/>
    </row>
    <row r="25" spans="1:26" ht="20.100000000000001" customHeight="1" x14ac:dyDescent="0.15">
      <c r="A25" s="78"/>
      <c r="B25" s="78"/>
      <c r="C25" s="111"/>
      <c r="D25" s="108"/>
      <c r="E25" s="108"/>
      <c r="F25" s="108"/>
      <c r="G25" s="108"/>
      <c r="H25" s="108"/>
      <c r="I25" s="105"/>
      <c r="J25" s="110" t="s">
        <v>186</v>
      </c>
      <c r="K25" s="109"/>
      <c r="L25" s="109"/>
      <c r="M25" s="109"/>
      <c r="N25" s="109"/>
      <c r="O25" s="109"/>
      <c r="P25" s="109"/>
      <c r="Q25" s="109"/>
      <c r="R25" s="109"/>
      <c r="S25" s="109"/>
      <c r="T25" s="109"/>
      <c r="U25" s="109"/>
      <c r="V25" s="109"/>
      <c r="W25" s="109"/>
      <c r="X25" s="109"/>
      <c r="Y25" s="109"/>
      <c r="Z25" s="107"/>
    </row>
    <row r="26" spans="1:26" ht="20.100000000000001" customHeight="1" x14ac:dyDescent="0.15">
      <c r="A26" s="78">
        <f>IFERROR(IF(TRIM($I26)="",1001,0),3)</f>
        <v>1001</v>
      </c>
      <c r="B26" s="78"/>
      <c r="C26" s="102"/>
      <c r="D26" s="103">
        <v>4</v>
      </c>
      <c r="E26" s="80" t="s">
        <v>1</v>
      </c>
      <c r="I26" s="35"/>
      <c r="J26" s="35"/>
      <c r="K26" s="35"/>
      <c r="L26" s="35"/>
      <c r="M26" s="35"/>
      <c r="N26" s="35"/>
      <c r="O26" s="35"/>
      <c r="P26" s="35"/>
      <c r="Q26" s="68"/>
      <c r="R26" s="35"/>
      <c r="S26" s="35"/>
      <c r="T26" s="35"/>
      <c r="U26" s="35"/>
      <c r="V26" s="35"/>
      <c r="W26" s="35"/>
      <c r="X26" s="35"/>
      <c r="Y26" s="35"/>
      <c r="Z26" s="107"/>
    </row>
    <row r="27" spans="1:26" ht="20.100000000000001" customHeight="1" x14ac:dyDescent="0.15">
      <c r="A27" s="78"/>
      <c r="B27" s="78"/>
      <c r="C27" s="111"/>
      <c r="D27" s="108"/>
      <c r="E27" s="108"/>
      <c r="F27" s="108"/>
      <c r="G27" s="108"/>
      <c r="H27" s="108"/>
      <c r="I27" s="105"/>
      <c r="J27" s="110" t="s">
        <v>187</v>
      </c>
      <c r="K27" s="109"/>
      <c r="L27" s="109"/>
      <c r="M27" s="109"/>
      <c r="N27" s="109"/>
      <c r="O27" s="109"/>
      <c r="P27" s="109"/>
      <c r="Q27" s="112"/>
      <c r="R27" s="109"/>
      <c r="S27" s="109"/>
      <c r="T27" s="109"/>
      <c r="U27" s="109"/>
      <c r="V27" s="109"/>
      <c r="W27" s="109"/>
      <c r="X27" s="109"/>
      <c r="Y27" s="109"/>
      <c r="Z27" s="113"/>
    </row>
    <row r="28" spans="1:26" ht="20.100000000000001" customHeight="1" x14ac:dyDescent="0.15">
      <c r="A28" s="78">
        <f>IFERROR(IF(TRIM($I28)="",1001,0),3)</f>
        <v>1001</v>
      </c>
      <c r="B28" s="78"/>
      <c r="C28" s="102"/>
      <c r="D28" s="103">
        <v>5</v>
      </c>
      <c r="E28" s="80" t="s">
        <v>10</v>
      </c>
      <c r="I28" s="35"/>
      <c r="J28" s="35"/>
      <c r="K28" s="35"/>
      <c r="L28" s="35"/>
      <c r="M28" s="35"/>
      <c r="N28" s="35"/>
      <c r="O28" s="35"/>
      <c r="P28" s="35"/>
      <c r="Q28" s="35"/>
      <c r="R28" s="35"/>
      <c r="S28" s="35"/>
      <c r="T28" s="35"/>
      <c r="U28" s="35"/>
      <c r="V28" s="35"/>
      <c r="W28" s="35"/>
      <c r="X28" s="35"/>
      <c r="Y28" s="35"/>
      <c r="Z28" s="107"/>
    </row>
    <row r="29" spans="1:26" ht="20.100000000000001" customHeight="1" x14ac:dyDescent="0.15">
      <c r="A29" s="78"/>
      <c r="B29" s="78"/>
      <c r="C29" s="111"/>
      <c r="D29" s="108"/>
      <c r="E29" s="108"/>
      <c r="F29" s="108"/>
      <c r="G29" s="108"/>
      <c r="H29" s="108"/>
      <c r="I29" s="105"/>
      <c r="J29" s="110" t="s">
        <v>179</v>
      </c>
      <c r="K29" s="109"/>
      <c r="L29" s="109"/>
      <c r="M29" s="109"/>
      <c r="N29" s="109"/>
      <c r="O29" s="109"/>
      <c r="P29" s="109"/>
      <c r="Q29" s="109"/>
      <c r="R29" s="109"/>
      <c r="S29" s="109"/>
      <c r="T29" s="109"/>
      <c r="U29" s="109"/>
      <c r="V29" s="109"/>
      <c r="W29" s="109"/>
      <c r="X29" s="109"/>
      <c r="Y29" s="109"/>
      <c r="Z29" s="113"/>
    </row>
    <row r="30" spans="1:26" ht="20.100000000000001" customHeight="1" x14ac:dyDescent="0.15">
      <c r="A30" s="78">
        <f>IFERROR(IF(OR(TRIM($I30)="", NOT(OR(IFERROR(SEARCH(" ",$I30),0)&gt;0, IFERROR(SEARCH("　",$I30),0)&gt;0))),1001,0),3)</f>
        <v>1001</v>
      </c>
      <c r="B30" s="78"/>
      <c r="C30" s="102"/>
      <c r="D30" s="103">
        <v>6</v>
      </c>
      <c r="E30" s="80" t="s">
        <v>166</v>
      </c>
      <c r="I30" s="35"/>
      <c r="J30" s="35"/>
      <c r="K30" s="35"/>
      <c r="L30" s="35"/>
      <c r="M30" s="35"/>
      <c r="N30" s="35"/>
      <c r="O30" s="35"/>
      <c r="P30" s="35"/>
      <c r="Q30" s="35"/>
      <c r="R30" s="35"/>
      <c r="S30" s="35"/>
      <c r="T30" s="35"/>
      <c r="U30" s="35"/>
      <c r="V30" s="35"/>
      <c r="W30" s="35"/>
      <c r="X30" s="35"/>
      <c r="Y30" s="35"/>
      <c r="Z30" s="107"/>
    </row>
    <row r="31" spans="1:26" ht="20.100000000000001" customHeight="1" x14ac:dyDescent="0.15">
      <c r="A31" s="78"/>
      <c r="B31" s="78"/>
      <c r="C31" s="111"/>
      <c r="D31" s="108"/>
      <c r="E31" s="108"/>
      <c r="F31" s="108"/>
      <c r="G31" s="108"/>
      <c r="H31" s="108"/>
      <c r="I31" s="114"/>
      <c r="J31" s="110" t="s">
        <v>161</v>
      </c>
      <c r="K31" s="110"/>
      <c r="L31" s="110"/>
      <c r="M31" s="110"/>
      <c r="N31" s="110"/>
      <c r="O31" s="110"/>
      <c r="P31" s="110"/>
      <c r="Q31" s="110"/>
      <c r="R31" s="110"/>
      <c r="S31" s="110"/>
      <c r="T31" s="110"/>
      <c r="U31" s="110"/>
      <c r="V31" s="110"/>
      <c r="W31" s="110"/>
      <c r="X31" s="110"/>
      <c r="Y31" s="110"/>
      <c r="Z31" s="113"/>
    </row>
    <row r="32" spans="1:26" ht="20.100000000000001" customHeight="1" x14ac:dyDescent="0.15">
      <c r="A32" s="78">
        <f>IFERROR(IF(OR(TRIM($I32)="", NOT(OR(IFERROR(SEARCH(" ",$I32),0)&gt;0, IFERROR(SEARCH("　",$I32),0)&gt;0))),1001,0),3)</f>
        <v>1001</v>
      </c>
      <c r="B32" s="78"/>
      <c r="C32" s="102"/>
      <c r="D32" s="103">
        <v>7</v>
      </c>
      <c r="E32" s="80" t="s">
        <v>2</v>
      </c>
      <c r="I32" s="35"/>
      <c r="J32" s="35"/>
      <c r="K32" s="35"/>
      <c r="L32" s="35"/>
      <c r="M32" s="35"/>
      <c r="N32" s="35"/>
      <c r="O32" s="35"/>
      <c r="P32" s="35"/>
      <c r="Q32" s="35"/>
      <c r="R32" s="35"/>
      <c r="S32" s="35"/>
      <c r="T32" s="35"/>
      <c r="U32" s="35"/>
      <c r="V32" s="35"/>
      <c r="W32" s="35"/>
      <c r="X32" s="35"/>
      <c r="Y32" s="35"/>
      <c r="Z32" s="107"/>
    </row>
    <row r="33" spans="1:27" ht="20.100000000000001" customHeight="1" x14ac:dyDescent="0.15">
      <c r="A33" s="78"/>
      <c r="B33" s="78"/>
      <c r="C33" s="111"/>
      <c r="D33" s="108"/>
      <c r="E33" s="108"/>
      <c r="F33" s="108"/>
      <c r="G33" s="108"/>
      <c r="H33" s="108"/>
      <c r="I33" s="114"/>
      <c r="J33" s="110" t="s">
        <v>5</v>
      </c>
      <c r="K33" s="110"/>
      <c r="L33" s="110"/>
      <c r="M33" s="110"/>
      <c r="N33" s="110"/>
      <c r="O33" s="110"/>
      <c r="P33" s="110"/>
      <c r="Q33" s="110"/>
      <c r="R33" s="110"/>
      <c r="S33" s="110"/>
      <c r="T33" s="110"/>
      <c r="U33" s="110"/>
      <c r="V33" s="110"/>
      <c r="W33" s="110"/>
      <c r="X33" s="110"/>
      <c r="Y33" s="110"/>
      <c r="Z33" s="107"/>
    </row>
    <row r="34" spans="1:27" ht="20.100000000000001" customHeight="1" x14ac:dyDescent="0.15">
      <c r="A34" s="78">
        <f>IFERROR(IF(NOT(AND(TRIM($I34)&lt;&gt;"",ISNUMBER(VALUE(SUBSTITUTE($I34,"-",""))), IFERROR(SEARCH("-",$I34),0)&gt;0)),1001,0),3)</f>
        <v>1001</v>
      </c>
      <c r="B34" s="78"/>
      <c r="C34" s="102"/>
      <c r="D34" s="103">
        <v>8</v>
      </c>
      <c r="E34" s="80" t="s">
        <v>3</v>
      </c>
      <c r="I34" s="35"/>
      <c r="J34" s="35"/>
      <c r="K34" s="35"/>
      <c r="L34" s="35"/>
      <c r="M34" s="35"/>
      <c r="O34" s="115" t="s">
        <v>116</v>
      </c>
      <c r="P34" s="1"/>
      <c r="Q34" s="80" t="s">
        <v>117</v>
      </c>
      <c r="Y34" s="109"/>
      <c r="Z34" s="107"/>
    </row>
    <row r="35" spans="1:27" ht="20.100000000000001" customHeight="1" x14ac:dyDescent="0.15">
      <c r="A35" s="78"/>
      <c r="B35" s="78"/>
      <c r="C35" s="111"/>
      <c r="D35" s="108"/>
      <c r="E35" s="108"/>
      <c r="F35" s="108"/>
      <c r="G35" s="108"/>
      <c r="H35" s="108"/>
      <c r="I35" s="105"/>
      <c r="J35" s="110" t="s">
        <v>162</v>
      </c>
      <c r="K35" s="109"/>
      <c r="L35" s="109"/>
      <c r="M35" s="109"/>
      <c r="N35" s="109"/>
      <c r="O35" s="109"/>
      <c r="P35" s="109"/>
      <c r="Q35" s="109"/>
      <c r="R35" s="109"/>
      <c r="S35" s="109"/>
      <c r="T35" s="109"/>
      <c r="U35" s="109"/>
      <c r="V35" s="109"/>
      <c r="W35" s="109"/>
      <c r="X35" s="109"/>
      <c r="Y35" s="109"/>
      <c r="Z35" s="107"/>
    </row>
    <row r="36" spans="1:27" ht="20.100000000000001" customHeight="1" x14ac:dyDescent="0.15">
      <c r="A36" s="78">
        <f>IFERROR(IF(AND(TRIM($I36)&lt;&gt;"", NOT(AND(ISNUMBER(VALUE(SUBSTITUTE($I36,"-",""))), IFERROR(SEARCH("-",$I36),0)&gt;0))),1001,0),3)</f>
        <v>0</v>
      </c>
      <c r="B36" s="78"/>
      <c r="C36" s="102"/>
      <c r="D36" s="103">
        <v>9</v>
      </c>
      <c r="E36" s="80" t="s">
        <v>4</v>
      </c>
      <c r="I36" s="35"/>
      <c r="J36" s="35"/>
      <c r="K36" s="35"/>
      <c r="L36" s="35"/>
      <c r="M36" s="35"/>
      <c r="N36" s="109"/>
      <c r="O36" s="109"/>
      <c r="P36" s="109"/>
      <c r="Q36" s="109"/>
      <c r="R36" s="109"/>
      <c r="S36" s="109"/>
      <c r="T36" s="109"/>
      <c r="U36" s="109"/>
      <c r="V36" s="109"/>
      <c r="W36" s="109"/>
      <c r="X36" s="109"/>
      <c r="Y36" s="109"/>
      <c r="Z36" s="107"/>
    </row>
    <row r="37" spans="1:27" ht="20.100000000000001" customHeight="1" x14ac:dyDescent="0.15">
      <c r="A37" s="78"/>
      <c r="B37" s="78"/>
      <c r="C37" s="111"/>
      <c r="D37" s="108"/>
      <c r="E37" s="108"/>
      <c r="F37" s="108"/>
      <c r="G37" s="108"/>
      <c r="H37" s="108"/>
      <c r="I37" s="105"/>
      <c r="J37" s="110" t="s">
        <v>162</v>
      </c>
      <c r="K37" s="109"/>
      <c r="L37" s="109"/>
      <c r="M37" s="109"/>
      <c r="N37" s="109"/>
      <c r="O37" s="109"/>
      <c r="P37" s="109"/>
      <c r="Q37" s="109"/>
      <c r="R37" s="109"/>
      <c r="S37" s="109"/>
      <c r="T37" s="109"/>
      <c r="U37" s="109"/>
      <c r="V37" s="109"/>
      <c r="W37" s="109"/>
      <c r="X37" s="109"/>
      <c r="Y37" s="109"/>
      <c r="Z37" s="107"/>
    </row>
    <row r="38" spans="1:27" ht="20.100000000000001" customHeight="1" x14ac:dyDescent="0.15">
      <c r="A38" s="78">
        <f>IFERROR(IF(AND(TRIM($I38)&lt;&gt;"", NOT(IFERROR(SEARCH("@",$I38),0)&gt;0)),1001,0),3)</f>
        <v>0</v>
      </c>
      <c r="B38" s="78"/>
      <c r="C38" s="111"/>
      <c r="D38" s="103">
        <v>10</v>
      </c>
      <c r="E38" s="80" t="s">
        <v>123</v>
      </c>
      <c r="I38" s="35"/>
      <c r="J38" s="35"/>
      <c r="K38" s="35"/>
      <c r="L38" s="35"/>
      <c r="M38" s="35"/>
      <c r="N38" s="35"/>
      <c r="O38" s="35"/>
      <c r="P38" s="35"/>
      <c r="Q38" s="75"/>
      <c r="R38" s="35"/>
      <c r="S38" s="35"/>
      <c r="T38" s="35"/>
      <c r="U38" s="35"/>
      <c r="V38" s="35"/>
      <c r="W38" s="35"/>
      <c r="X38" s="35"/>
      <c r="Y38" s="35"/>
      <c r="Z38" s="107"/>
    </row>
    <row r="39" spans="1:27" ht="20.100000000000001" customHeight="1" x14ac:dyDescent="0.15">
      <c r="A39" s="78"/>
      <c r="B39" s="78"/>
      <c r="C39" s="111"/>
      <c r="D39" s="103"/>
      <c r="I39" s="105"/>
      <c r="J39" s="116" t="s">
        <v>191</v>
      </c>
      <c r="K39" s="117"/>
      <c r="L39" s="110"/>
      <c r="M39" s="110"/>
      <c r="N39" s="110"/>
      <c r="O39" s="110"/>
      <c r="P39" s="110"/>
      <c r="Q39" s="118"/>
      <c r="R39" s="110"/>
      <c r="S39" s="110"/>
      <c r="T39" s="110"/>
      <c r="U39" s="110"/>
      <c r="V39" s="110"/>
      <c r="W39" s="110"/>
      <c r="X39" s="110"/>
      <c r="Y39" s="110"/>
      <c r="Z39" s="108"/>
      <c r="AA39" s="119"/>
    </row>
    <row r="40" spans="1:27" ht="20.100000000000001" customHeight="1" x14ac:dyDescent="0.15">
      <c r="A40" s="78">
        <f>IFERROR(IF(AND($I40&lt;&gt;"一致する", $I40&lt;&gt;"一致しない"),1001,0),3)</f>
        <v>0</v>
      </c>
      <c r="B40" s="78"/>
      <c r="C40" s="102"/>
      <c r="D40" s="103">
        <v>11</v>
      </c>
      <c r="E40" s="80" t="s">
        <v>68</v>
      </c>
      <c r="I40" s="35" t="s">
        <v>73</v>
      </c>
      <c r="J40" s="35"/>
      <c r="K40" s="35"/>
      <c r="L40" s="35"/>
      <c r="M40" s="35"/>
      <c r="N40" s="108"/>
      <c r="O40" s="108"/>
      <c r="P40" s="108"/>
      <c r="Q40" s="108"/>
      <c r="R40" s="108"/>
      <c r="S40" s="108"/>
      <c r="T40" s="108"/>
      <c r="U40" s="108"/>
      <c r="V40" s="108"/>
      <c r="W40" s="108"/>
      <c r="X40" s="108"/>
      <c r="Y40" s="108"/>
      <c r="Z40" s="107"/>
      <c r="AA40" s="108"/>
    </row>
    <row r="41" spans="1:27" ht="20.100000000000001" customHeight="1" x14ac:dyDescent="0.15">
      <c r="A41" s="78"/>
      <c r="B41" s="78"/>
      <c r="C41" s="111"/>
      <c r="D41" s="108"/>
      <c r="E41" s="108"/>
      <c r="F41" s="108"/>
      <c r="G41" s="108"/>
      <c r="H41" s="108"/>
      <c r="I41" s="114"/>
      <c r="J41" s="120" t="s">
        <v>181</v>
      </c>
      <c r="K41" s="110"/>
      <c r="L41" s="110"/>
      <c r="M41" s="110"/>
      <c r="N41" s="110"/>
      <c r="O41" s="110"/>
      <c r="P41" s="110"/>
      <c r="Q41" s="110"/>
      <c r="R41" s="110"/>
      <c r="S41" s="110"/>
      <c r="T41" s="110"/>
      <c r="U41" s="110"/>
      <c r="V41" s="110"/>
      <c r="W41" s="110"/>
      <c r="X41" s="110"/>
      <c r="Y41" s="110"/>
      <c r="Z41" s="121"/>
      <c r="AA41" s="108"/>
    </row>
    <row r="42" spans="1:27" ht="20.100000000000001" customHeight="1" x14ac:dyDescent="0.15">
      <c r="A42" s="78"/>
      <c r="B42" s="78"/>
      <c r="C42" s="122"/>
      <c r="D42" s="123"/>
      <c r="E42" s="123"/>
      <c r="F42" s="123"/>
      <c r="G42" s="123"/>
      <c r="H42" s="123"/>
      <c r="I42" s="124"/>
      <c r="J42" s="124"/>
      <c r="K42" s="125"/>
      <c r="L42" s="124"/>
      <c r="M42" s="124"/>
      <c r="N42" s="124"/>
      <c r="O42" s="124"/>
      <c r="P42" s="124"/>
      <c r="Q42" s="124"/>
      <c r="R42" s="124"/>
      <c r="S42" s="124"/>
      <c r="T42" s="124"/>
      <c r="U42" s="124"/>
      <c r="V42" s="124"/>
      <c r="W42" s="124"/>
      <c r="X42" s="124"/>
      <c r="Y42" s="124"/>
      <c r="Z42" s="126"/>
    </row>
    <row r="43" spans="1:27" ht="15" customHeight="1" x14ac:dyDescent="0.15">
      <c r="A43" s="78"/>
      <c r="B43" s="78"/>
      <c r="C43" s="108"/>
      <c r="D43" s="108"/>
      <c r="E43" s="108"/>
      <c r="F43" s="108"/>
      <c r="G43" s="108"/>
      <c r="H43" s="108"/>
      <c r="I43" s="127"/>
      <c r="J43" s="128"/>
      <c r="K43" s="128"/>
      <c r="L43" s="128"/>
      <c r="M43" s="128"/>
      <c r="N43" s="128"/>
      <c r="O43" s="128"/>
      <c r="P43" s="128"/>
      <c r="Q43" s="128"/>
      <c r="R43" s="128"/>
      <c r="S43" s="128"/>
      <c r="T43" s="128"/>
      <c r="U43" s="128"/>
      <c r="V43" s="128"/>
      <c r="W43" s="128"/>
      <c r="X43" s="128"/>
      <c r="Y43" s="128"/>
      <c r="Z43" s="108"/>
    </row>
    <row r="44" spans="1:27" ht="15.75" hidden="1" customHeight="1" x14ac:dyDescent="0.15">
      <c r="A44" s="78"/>
      <c r="B44" s="78"/>
      <c r="C44" s="108"/>
      <c r="D44" s="108"/>
      <c r="E44" s="108"/>
      <c r="F44" s="108"/>
      <c r="G44" s="108"/>
      <c r="H44" s="108"/>
      <c r="I44" s="128"/>
      <c r="J44" s="108"/>
      <c r="K44" s="108"/>
      <c r="L44" s="108"/>
      <c r="M44" s="108"/>
      <c r="N44" s="108"/>
      <c r="O44" s="108"/>
      <c r="P44" s="108"/>
      <c r="Q44" s="108"/>
      <c r="R44" s="108"/>
      <c r="S44" s="108"/>
      <c r="T44" s="108"/>
      <c r="U44" s="108"/>
      <c r="V44" s="108"/>
      <c r="W44" s="108"/>
      <c r="X44" s="108"/>
      <c r="Y44" s="108"/>
      <c r="Z44" s="108"/>
    </row>
    <row r="45" spans="1:27" ht="15.75" hidden="1" customHeight="1" x14ac:dyDescent="0.15">
      <c r="A45" s="78"/>
      <c r="B45" s="78"/>
      <c r="C45" s="108"/>
      <c r="D45" s="108"/>
      <c r="E45" s="108"/>
      <c r="F45" s="108"/>
      <c r="G45" s="108"/>
      <c r="H45" s="108"/>
      <c r="I45" s="128"/>
      <c r="J45" s="108"/>
      <c r="K45" s="108"/>
      <c r="L45" s="108"/>
      <c r="M45" s="108"/>
      <c r="N45" s="108"/>
      <c r="O45" s="108"/>
      <c r="P45" s="108"/>
      <c r="Q45" s="108"/>
      <c r="R45" s="108"/>
      <c r="S45" s="108"/>
      <c r="T45" s="108"/>
      <c r="U45" s="108"/>
      <c r="V45" s="108"/>
      <c r="W45" s="108"/>
      <c r="X45" s="108"/>
      <c r="Y45" s="108"/>
      <c r="Z45" s="108"/>
    </row>
    <row r="46" spans="1:27" ht="15.75" hidden="1" customHeight="1" x14ac:dyDescent="0.15">
      <c r="A46" s="78"/>
      <c r="B46" s="78"/>
      <c r="C46" s="108"/>
      <c r="D46" s="108"/>
      <c r="E46" s="108"/>
      <c r="F46" s="108"/>
      <c r="G46" s="108"/>
      <c r="H46" s="108"/>
      <c r="I46" s="128"/>
      <c r="J46" s="108"/>
      <c r="K46" s="108"/>
      <c r="L46" s="108"/>
      <c r="M46" s="108"/>
      <c r="N46" s="108"/>
      <c r="O46" s="108"/>
      <c r="P46" s="108"/>
      <c r="Q46" s="108"/>
      <c r="R46" s="108"/>
      <c r="S46" s="108"/>
      <c r="T46" s="108"/>
      <c r="U46" s="108"/>
      <c r="V46" s="108"/>
      <c r="W46" s="108"/>
      <c r="X46" s="108"/>
      <c r="Y46" s="108"/>
      <c r="Z46" s="108"/>
    </row>
    <row r="47" spans="1:27" ht="15.75" hidden="1" customHeight="1" x14ac:dyDescent="0.15">
      <c r="A47" s="78"/>
      <c r="B47" s="78"/>
      <c r="C47" s="108"/>
      <c r="D47" s="108"/>
      <c r="E47" s="108"/>
      <c r="F47" s="108"/>
      <c r="G47" s="108"/>
      <c r="H47" s="108"/>
      <c r="I47" s="128"/>
      <c r="J47" s="108"/>
      <c r="K47" s="108"/>
      <c r="L47" s="108"/>
      <c r="M47" s="108"/>
      <c r="N47" s="108"/>
      <c r="O47" s="108"/>
      <c r="P47" s="108"/>
      <c r="Q47" s="108"/>
      <c r="R47" s="108"/>
      <c r="S47" s="108"/>
      <c r="T47" s="108"/>
      <c r="U47" s="108"/>
      <c r="V47" s="108"/>
      <c r="W47" s="108"/>
      <c r="X47" s="108"/>
      <c r="Y47" s="108"/>
      <c r="Z47" s="108"/>
    </row>
    <row r="48" spans="1:27" ht="15.75" hidden="1" customHeight="1" x14ac:dyDescent="0.15">
      <c r="A48" s="78"/>
      <c r="B48" s="78"/>
      <c r="C48" s="108"/>
      <c r="D48" s="108"/>
      <c r="E48" s="108"/>
      <c r="F48" s="108"/>
      <c r="G48" s="108"/>
      <c r="H48" s="108"/>
      <c r="I48" s="128"/>
      <c r="J48" s="108"/>
      <c r="K48" s="108"/>
      <c r="L48" s="108"/>
      <c r="M48" s="108"/>
      <c r="N48" s="108"/>
      <c r="O48" s="108"/>
      <c r="P48" s="108"/>
      <c r="Q48" s="108"/>
      <c r="R48" s="108"/>
      <c r="S48" s="108"/>
      <c r="T48" s="108"/>
      <c r="U48" s="108"/>
      <c r="V48" s="108"/>
      <c r="W48" s="108"/>
      <c r="X48" s="108"/>
      <c r="Y48" s="108"/>
      <c r="Z48" s="108"/>
    </row>
    <row r="49" spans="1:26" ht="15.75" hidden="1" customHeight="1" x14ac:dyDescent="0.15">
      <c r="A49" s="78"/>
      <c r="B49" s="78"/>
      <c r="C49" s="108"/>
      <c r="D49" s="108"/>
      <c r="E49" s="108"/>
      <c r="F49" s="108"/>
      <c r="G49" s="108"/>
      <c r="H49" s="108"/>
      <c r="I49" s="128"/>
      <c r="J49" s="108"/>
      <c r="K49" s="108"/>
      <c r="L49" s="108"/>
      <c r="M49" s="108"/>
      <c r="N49" s="108"/>
      <c r="O49" s="108"/>
      <c r="P49" s="108"/>
      <c r="Q49" s="108"/>
      <c r="R49" s="108"/>
      <c r="S49" s="108"/>
      <c r="T49" s="108"/>
      <c r="U49" s="108"/>
      <c r="V49" s="108"/>
      <c r="W49" s="108"/>
      <c r="X49" s="108"/>
      <c r="Y49" s="108"/>
      <c r="Z49" s="108"/>
    </row>
    <row r="50" spans="1:26" ht="15.75" hidden="1" customHeight="1" x14ac:dyDescent="0.15">
      <c r="A50" s="78"/>
      <c r="B50" s="78"/>
      <c r="C50" s="108"/>
      <c r="D50" s="108"/>
      <c r="E50" s="108"/>
      <c r="F50" s="108"/>
      <c r="G50" s="108"/>
      <c r="H50" s="108"/>
      <c r="I50" s="128"/>
      <c r="J50" s="108"/>
      <c r="K50" s="108"/>
      <c r="L50" s="108"/>
      <c r="M50" s="108"/>
      <c r="N50" s="108"/>
      <c r="O50" s="108"/>
      <c r="P50" s="108"/>
      <c r="Q50" s="108"/>
      <c r="R50" s="108"/>
      <c r="S50" s="108"/>
      <c r="T50" s="108"/>
      <c r="U50" s="108"/>
      <c r="V50" s="108"/>
      <c r="W50" s="108"/>
      <c r="X50" s="108"/>
      <c r="Y50" s="108"/>
      <c r="Z50" s="108"/>
    </row>
    <row r="51" spans="1:26" ht="15.75" hidden="1" customHeight="1" x14ac:dyDescent="0.15">
      <c r="A51" s="78"/>
      <c r="B51" s="78"/>
      <c r="C51" s="108"/>
      <c r="D51" s="108"/>
      <c r="E51" s="108"/>
      <c r="F51" s="108"/>
      <c r="G51" s="108"/>
      <c r="H51" s="108"/>
      <c r="I51" s="128"/>
      <c r="J51" s="108"/>
      <c r="K51" s="108"/>
      <c r="L51" s="108"/>
      <c r="M51" s="108"/>
      <c r="N51" s="108"/>
      <c r="O51" s="108"/>
      <c r="P51" s="108"/>
      <c r="Q51" s="108"/>
      <c r="R51" s="108"/>
      <c r="S51" s="108"/>
      <c r="T51" s="108"/>
      <c r="U51" s="108"/>
      <c r="V51" s="108"/>
      <c r="W51" s="108"/>
      <c r="X51" s="108"/>
      <c r="Y51" s="108"/>
      <c r="Z51" s="108"/>
    </row>
    <row r="52" spans="1:26" ht="15.75" hidden="1" customHeight="1" x14ac:dyDescent="0.15">
      <c r="A52" s="78"/>
      <c r="B52" s="78"/>
      <c r="C52" s="108"/>
      <c r="D52" s="108"/>
      <c r="E52" s="108"/>
      <c r="F52" s="108"/>
      <c r="G52" s="108"/>
      <c r="H52" s="108"/>
      <c r="I52" s="128"/>
      <c r="J52" s="108"/>
      <c r="K52" s="108"/>
      <c r="L52" s="108"/>
      <c r="M52" s="108"/>
      <c r="N52" s="108"/>
      <c r="O52" s="108"/>
      <c r="P52" s="108"/>
      <c r="Q52" s="108"/>
      <c r="R52" s="108"/>
      <c r="S52" s="108"/>
      <c r="T52" s="108"/>
      <c r="U52" s="108"/>
      <c r="V52" s="108"/>
      <c r="W52" s="108"/>
      <c r="X52" s="108"/>
      <c r="Y52" s="108"/>
      <c r="Z52" s="108"/>
    </row>
    <row r="53" spans="1:26" ht="15.75" hidden="1" customHeight="1" x14ac:dyDescent="0.15">
      <c r="A53" s="78"/>
      <c r="B53" s="78"/>
      <c r="C53" s="108"/>
      <c r="D53" s="108"/>
      <c r="E53" s="108"/>
      <c r="F53" s="108"/>
      <c r="G53" s="108"/>
      <c r="H53" s="108"/>
      <c r="I53" s="128"/>
      <c r="J53" s="108"/>
      <c r="K53" s="108"/>
      <c r="L53" s="108"/>
      <c r="M53" s="108"/>
      <c r="N53" s="108"/>
      <c r="O53" s="108"/>
      <c r="P53" s="108"/>
      <c r="Q53" s="108"/>
      <c r="R53" s="108"/>
      <c r="S53" s="108"/>
      <c r="T53" s="108"/>
      <c r="U53" s="108"/>
      <c r="V53" s="108"/>
      <c r="W53" s="108"/>
      <c r="X53" s="108"/>
      <c r="Y53" s="108"/>
      <c r="Z53" s="108"/>
    </row>
    <row r="54" spans="1:26" ht="15.75" hidden="1" customHeight="1" x14ac:dyDescent="0.15">
      <c r="A54" s="78"/>
      <c r="B54" s="78"/>
      <c r="C54" s="108"/>
      <c r="D54" s="108"/>
      <c r="E54" s="108"/>
      <c r="F54" s="108"/>
      <c r="G54" s="108"/>
      <c r="H54" s="108"/>
      <c r="I54" s="128"/>
      <c r="J54" s="108"/>
      <c r="K54" s="108"/>
      <c r="L54" s="108"/>
      <c r="M54" s="108"/>
      <c r="N54" s="108"/>
      <c r="O54" s="108"/>
      <c r="P54" s="108"/>
      <c r="Q54" s="108"/>
      <c r="R54" s="108"/>
      <c r="S54" s="108"/>
      <c r="T54" s="108"/>
      <c r="U54" s="108"/>
      <c r="V54" s="108"/>
      <c r="W54" s="108"/>
      <c r="X54" s="108"/>
      <c r="Y54" s="108"/>
      <c r="Z54" s="108"/>
    </row>
    <row r="55" spans="1:26" ht="15.75" hidden="1" customHeight="1" x14ac:dyDescent="0.15">
      <c r="A55" s="78"/>
      <c r="B55" s="78"/>
      <c r="C55" s="108"/>
      <c r="D55" s="108"/>
      <c r="E55" s="108"/>
      <c r="F55" s="108"/>
      <c r="G55" s="108"/>
      <c r="H55" s="108"/>
      <c r="I55" s="128"/>
      <c r="J55" s="108"/>
      <c r="K55" s="108"/>
      <c r="L55" s="108"/>
      <c r="M55" s="108"/>
      <c r="N55" s="108"/>
      <c r="O55" s="108"/>
      <c r="P55" s="108"/>
      <c r="Q55" s="108"/>
      <c r="R55" s="108"/>
      <c r="S55" s="108"/>
      <c r="T55" s="108"/>
      <c r="U55" s="108"/>
      <c r="V55" s="108"/>
      <c r="W55" s="108"/>
      <c r="X55" s="108"/>
      <c r="Y55" s="108"/>
      <c r="Z55" s="108"/>
    </row>
    <row r="56" spans="1:26" ht="15.75" hidden="1" customHeight="1" x14ac:dyDescent="0.15">
      <c r="A56" s="78"/>
      <c r="B56" s="78"/>
      <c r="C56" s="108"/>
      <c r="D56" s="108"/>
      <c r="E56" s="108"/>
      <c r="F56" s="108"/>
      <c r="G56" s="108"/>
      <c r="H56" s="108"/>
      <c r="I56" s="128"/>
      <c r="J56" s="108"/>
      <c r="K56" s="108"/>
      <c r="L56" s="108"/>
      <c r="M56" s="108"/>
      <c r="N56" s="108"/>
      <c r="O56" s="108"/>
      <c r="P56" s="108"/>
      <c r="Q56" s="108"/>
      <c r="R56" s="108"/>
      <c r="S56" s="108"/>
      <c r="T56" s="108"/>
      <c r="U56" s="108"/>
      <c r="V56" s="108"/>
      <c r="W56" s="108"/>
      <c r="X56" s="108"/>
      <c r="Y56" s="108"/>
      <c r="Z56" s="108"/>
    </row>
    <row r="57" spans="1:26" ht="15.75" hidden="1" customHeight="1" x14ac:dyDescent="0.15">
      <c r="A57" s="78"/>
      <c r="B57" s="78"/>
      <c r="C57" s="108"/>
      <c r="D57" s="108"/>
      <c r="E57" s="108"/>
      <c r="F57" s="108"/>
      <c r="G57" s="108"/>
      <c r="H57" s="108"/>
      <c r="I57" s="128"/>
      <c r="J57" s="108"/>
      <c r="K57" s="108"/>
      <c r="L57" s="108"/>
      <c r="M57" s="108"/>
      <c r="N57" s="108"/>
      <c r="O57" s="108"/>
      <c r="P57" s="108"/>
      <c r="Q57" s="108"/>
      <c r="R57" s="108"/>
      <c r="S57" s="108"/>
      <c r="T57" s="108"/>
      <c r="U57" s="108"/>
      <c r="V57" s="108"/>
      <c r="W57" s="108"/>
      <c r="X57" s="108"/>
      <c r="Y57" s="108"/>
      <c r="Z57" s="108"/>
    </row>
    <row r="58" spans="1:26" ht="15.75" hidden="1" customHeight="1" x14ac:dyDescent="0.15">
      <c r="A58" s="78"/>
      <c r="B58" s="78"/>
      <c r="C58" s="108"/>
      <c r="D58" s="108"/>
      <c r="E58" s="108"/>
      <c r="F58" s="108"/>
      <c r="G58" s="108"/>
      <c r="H58" s="108"/>
      <c r="I58" s="128"/>
      <c r="J58" s="108"/>
      <c r="K58" s="108"/>
      <c r="L58" s="108"/>
      <c r="M58" s="108"/>
      <c r="N58" s="108"/>
      <c r="O58" s="108"/>
      <c r="P58" s="108"/>
      <c r="Q58" s="108"/>
      <c r="R58" s="108"/>
      <c r="S58" s="108"/>
      <c r="T58" s="108"/>
      <c r="U58" s="108"/>
      <c r="V58" s="108"/>
      <c r="W58" s="108"/>
      <c r="X58" s="108"/>
      <c r="Y58" s="108"/>
      <c r="Z58" s="108"/>
    </row>
    <row r="59" spans="1:26" ht="15" customHeight="1" x14ac:dyDescent="0.15">
      <c r="A59" s="78"/>
      <c r="B59" s="78"/>
      <c r="C59" s="108"/>
      <c r="D59" s="108"/>
      <c r="E59" s="108"/>
      <c r="F59" s="108"/>
      <c r="G59" s="108"/>
      <c r="H59" s="108"/>
      <c r="I59" s="128"/>
      <c r="J59" s="108"/>
      <c r="K59" s="108"/>
      <c r="L59" s="108"/>
      <c r="M59" s="108"/>
      <c r="N59" s="108"/>
      <c r="O59" s="108"/>
      <c r="P59" s="108"/>
      <c r="Q59" s="108"/>
      <c r="R59" s="108"/>
      <c r="S59" s="108"/>
      <c r="T59" s="108"/>
      <c r="U59" s="108"/>
      <c r="V59" s="108"/>
      <c r="W59" s="108"/>
      <c r="X59" s="108"/>
      <c r="Y59" s="108"/>
      <c r="Z59" s="108"/>
    </row>
    <row r="60" spans="1:26" ht="20.100000000000001" customHeight="1" x14ac:dyDescent="0.15">
      <c r="A60" s="78"/>
      <c r="B60" s="78"/>
      <c r="C60" s="95" t="s">
        <v>11</v>
      </c>
      <c r="D60" s="96"/>
      <c r="E60" s="96"/>
      <c r="F60" s="96"/>
      <c r="G60" s="96"/>
      <c r="H60" s="97"/>
      <c r="I60" s="129"/>
    </row>
    <row r="61" spans="1:26" ht="15" customHeight="1" x14ac:dyDescent="0.15">
      <c r="A61" s="78"/>
      <c r="B61" s="78"/>
      <c r="C61" s="98"/>
      <c r="D61" s="99"/>
      <c r="E61" s="99"/>
      <c r="F61" s="99"/>
      <c r="G61" s="99"/>
      <c r="H61" s="99"/>
      <c r="I61" s="100"/>
      <c r="J61" s="100"/>
      <c r="K61" s="100"/>
      <c r="L61" s="100"/>
      <c r="M61" s="100"/>
      <c r="N61" s="100"/>
      <c r="O61" s="100"/>
      <c r="P61" s="100"/>
      <c r="Q61" s="100"/>
      <c r="R61" s="100"/>
      <c r="S61" s="100"/>
      <c r="T61" s="100"/>
      <c r="U61" s="100"/>
      <c r="V61" s="100"/>
      <c r="W61" s="100"/>
      <c r="X61" s="100"/>
      <c r="Y61" s="100"/>
      <c r="Z61" s="101"/>
    </row>
    <row r="62" spans="1:26" ht="20.100000000000001" customHeight="1" x14ac:dyDescent="0.15">
      <c r="A62" s="78"/>
      <c r="B62" s="78"/>
      <c r="C62" s="98"/>
      <c r="D62" s="130" t="s">
        <v>69</v>
      </c>
      <c r="E62" s="130"/>
      <c r="F62" s="130"/>
      <c r="G62" s="130"/>
      <c r="H62" s="130"/>
      <c r="I62" s="130"/>
      <c r="J62" s="130"/>
      <c r="K62" s="130"/>
      <c r="L62" s="130"/>
      <c r="M62" s="130"/>
      <c r="N62" s="130"/>
      <c r="O62" s="130"/>
      <c r="P62" s="130"/>
      <c r="Q62" s="130"/>
      <c r="R62" s="130"/>
      <c r="S62" s="130"/>
      <c r="T62" s="130"/>
      <c r="U62" s="130"/>
      <c r="V62" s="130"/>
      <c r="W62" s="130"/>
      <c r="X62" s="130"/>
      <c r="Y62" s="130"/>
      <c r="Z62" s="107"/>
    </row>
    <row r="63" spans="1:26" ht="20.100000000000001" customHeight="1" x14ac:dyDescent="0.15">
      <c r="A63" s="78">
        <f>IFERROR(IF(AND($I63&lt;&gt;"しない", $I63&lt;&gt;"する"),1001,0),3)</f>
        <v>1001</v>
      </c>
      <c r="B63" s="78"/>
      <c r="C63" s="102"/>
      <c r="D63" s="103">
        <v>1</v>
      </c>
      <c r="E63" s="108" t="s">
        <v>12</v>
      </c>
      <c r="F63" s="108"/>
      <c r="G63" s="108"/>
      <c r="H63" s="108"/>
      <c r="I63" s="35"/>
      <c r="J63" s="35"/>
      <c r="K63" s="35"/>
      <c r="L63" s="35"/>
      <c r="M63" s="35"/>
      <c r="N63" s="108"/>
      <c r="O63" s="108"/>
      <c r="P63" s="108"/>
      <c r="Q63" s="108"/>
      <c r="R63" s="108"/>
      <c r="S63" s="108"/>
      <c r="T63" s="108"/>
      <c r="U63" s="108"/>
      <c r="V63" s="108"/>
      <c r="W63" s="108"/>
      <c r="X63" s="108"/>
      <c r="Y63" s="108"/>
      <c r="Z63" s="107"/>
    </row>
    <row r="64" spans="1:26" ht="20.100000000000001" customHeight="1" x14ac:dyDescent="0.15">
      <c r="A64" s="78"/>
      <c r="B64" s="78"/>
      <c r="C64" s="102"/>
      <c r="D64" s="108"/>
      <c r="E64" s="108"/>
      <c r="F64" s="108"/>
      <c r="G64" s="108"/>
      <c r="H64" s="108"/>
      <c r="I64" s="114"/>
      <c r="J64" s="110" t="s">
        <v>72</v>
      </c>
      <c r="K64" s="109"/>
      <c r="L64" s="109"/>
      <c r="M64" s="109"/>
      <c r="N64" s="109"/>
      <c r="O64" s="109"/>
      <c r="P64" s="109"/>
      <c r="Q64" s="109"/>
      <c r="R64" s="109"/>
      <c r="S64" s="109"/>
      <c r="T64" s="109"/>
      <c r="U64" s="109"/>
      <c r="V64" s="109"/>
      <c r="W64" s="109"/>
      <c r="X64" s="109"/>
      <c r="Y64" s="109"/>
      <c r="Z64" s="107"/>
    </row>
    <row r="65" spans="1:26" ht="20.100000000000001" hidden="1" customHeight="1" x14ac:dyDescent="0.15">
      <c r="A65" s="78"/>
      <c r="B65" s="78"/>
      <c r="C65" s="102"/>
      <c r="D65" s="108"/>
      <c r="E65" s="108"/>
      <c r="F65" s="108"/>
      <c r="G65" s="108"/>
      <c r="H65" s="108"/>
      <c r="I65" s="114"/>
      <c r="J65" s="109"/>
      <c r="K65" s="109"/>
      <c r="L65" s="109"/>
      <c r="M65" s="109"/>
      <c r="N65" s="109"/>
      <c r="O65" s="109"/>
      <c r="P65" s="109"/>
      <c r="Q65" s="109"/>
      <c r="R65" s="109"/>
      <c r="S65" s="109"/>
      <c r="T65" s="109"/>
      <c r="U65" s="109"/>
      <c r="V65" s="109"/>
      <c r="W65" s="109"/>
      <c r="X65" s="109"/>
      <c r="Y65" s="109"/>
      <c r="Z65" s="107"/>
    </row>
    <row r="66" spans="1:26" ht="20.100000000000001" hidden="1" customHeight="1" x14ac:dyDescent="0.15">
      <c r="A66" s="78"/>
      <c r="B66" s="78"/>
      <c r="C66" s="102"/>
      <c r="D66" s="108"/>
      <c r="E66" s="108"/>
      <c r="F66" s="108"/>
      <c r="G66" s="108"/>
      <c r="H66" s="108"/>
      <c r="I66" s="114"/>
      <c r="J66" s="109"/>
      <c r="K66" s="109"/>
      <c r="L66" s="109"/>
      <c r="M66" s="109"/>
      <c r="N66" s="109"/>
      <c r="O66" s="109"/>
      <c r="P66" s="109"/>
      <c r="Q66" s="109"/>
      <c r="R66" s="109"/>
      <c r="S66" s="109"/>
      <c r="T66" s="109"/>
      <c r="U66" s="109"/>
      <c r="V66" s="109"/>
      <c r="W66" s="109"/>
      <c r="X66" s="109"/>
      <c r="Y66" s="109"/>
      <c r="Z66" s="107"/>
    </row>
    <row r="67" spans="1:26" ht="20.100000000000001" hidden="1" customHeight="1" x14ac:dyDescent="0.15">
      <c r="A67" s="78"/>
      <c r="B67" s="78"/>
      <c r="C67" s="102"/>
      <c r="D67" s="108"/>
      <c r="E67" s="108"/>
      <c r="F67" s="108"/>
      <c r="G67" s="108"/>
      <c r="H67" s="108"/>
      <c r="I67" s="114"/>
      <c r="J67" s="109"/>
      <c r="K67" s="109"/>
      <c r="L67" s="109"/>
      <c r="M67" s="109"/>
      <c r="N67" s="109"/>
      <c r="O67" s="109"/>
      <c r="P67" s="109"/>
      <c r="Q67" s="109"/>
      <c r="R67" s="109"/>
      <c r="S67" s="109"/>
      <c r="T67" s="109"/>
      <c r="U67" s="109"/>
      <c r="V67" s="109"/>
      <c r="W67" s="109"/>
      <c r="X67" s="109"/>
      <c r="Y67" s="109"/>
      <c r="Z67" s="107"/>
    </row>
    <row r="68" spans="1:26" ht="20.100000000000001" hidden="1" customHeight="1" x14ac:dyDescent="0.15">
      <c r="A68" s="78"/>
      <c r="B68" s="78"/>
      <c r="C68" s="102"/>
      <c r="D68" s="108"/>
      <c r="E68" s="108"/>
      <c r="F68" s="108"/>
      <c r="G68" s="108"/>
      <c r="H68" s="108"/>
      <c r="I68" s="114"/>
      <c r="J68" s="109"/>
      <c r="K68" s="109"/>
      <c r="L68" s="109"/>
      <c r="M68" s="109"/>
      <c r="N68" s="109"/>
      <c r="O68" s="109"/>
      <c r="P68" s="109"/>
      <c r="Q68" s="109"/>
      <c r="R68" s="109"/>
      <c r="S68" s="109"/>
      <c r="T68" s="109"/>
      <c r="U68" s="109"/>
      <c r="V68" s="109"/>
      <c r="W68" s="109"/>
      <c r="X68" s="109"/>
      <c r="Y68" s="109"/>
      <c r="Z68" s="107"/>
    </row>
    <row r="69" spans="1:26" ht="20.100000000000001" customHeight="1" x14ac:dyDescent="0.15">
      <c r="A69" s="78">
        <f>IFERROR(IF(OR(AND($I63="する",TRIM($I69)=""),AND($I63="しない",NOT(ISBLANK($I69)))),1001,0),3)</f>
        <v>0</v>
      </c>
      <c r="B69" s="78"/>
      <c r="C69" s="102"/>
      <c r="D69" s="103">
        <v>2</v>
      </c>
      <c r="E69" s="80" t="s">
        <v>0</v>
      </c>
      <c r="I69" s="64"/>
      <c r="J69" s="65"/>
      <c r="K69" s="65"/>
      <c r="L69" s="65"/>
      <c r="M69" s="65"/>
      <c r="N69" s="108"/>
      <c r="O69" s="108"/>
      <c r="P69" s="108"/>
      <c r="Q69" s="108"/>
      <c r="R69" s="108"/>
      <c r="S69" s="108"/>
      <c r="T69" s="108"/>
      <c r="U69" s="108"/>
      <c r="V69" s="108"/>
      <c r="W69" s="108"/>
      <c r="X69" s="108"/>
      <c r="Y69" s="108"/>
      <c r="Z69" s="107"/>
    </row>
    <row r="70" spans="1:26" ht="20.100000000000001" customHeight="1" x14ac:dyDescent="0.15">
      <c r="A70" s="78"/>
      <c r="B70" s="78"/>
      <c r="C70" s="102"/>
      <c r="D70" s="103"/>
      <c r="E70" s="108"/>
      <c r="F70" s="108"/>
      <c r="G70" s="108"/>
      <c r="H70" s="108"/>
      <c r="I70" s="105"/>
      <c r="J70" s="110" t="s">
        <v>193</v>
      </c>
      <c r="K70" s="109"/>
      <c r="L70" s="109"/>
      <c r="M70" s="109"/>
      <c r="N70" s="109"/>
      <c r="O70" s="109"/>
      <c r="P70" s="109"/>
      <c r="Q70" s="109"/>
      <c r="R70" s="109"/>
      <c r="S70" s="109"/>
      <c r="T70" s="109"/>
      <c r="U70" s="109"/>
      <c r="V70" s="109"/>
      <c r="W70" s="109"/>
      <c r="X70" s="109"/>
      <c r="Y70" s="109"/>
      <c r="Z70" s="107"/>
    </row>
    <row r="71" spans="1:26" ht="20.100000000000001" customHeight="1" x14ac:dyDescent="0.15">
      <c r="A71" s="78">
        <f>IFERROR(IF(OR(AND($I63="する",AND($I71&lt;&gt;"", OR(ISERROR(FIND("@"&amp;LEFT($I71,3)&amp;"@", 都道府県3))=FALSE, ISERROR(FIND("@"&amp;LEFT($I71,4)&amp;"@",都道府県4))=FALSE))=FALSE),AND($I63="しない",NOT(ISBLANK($I71)))),1001,0),3)</f>
        <v>0</v>
      </c>
      <c r="B71" s="78"/>
      <c r="C71" s="102"/>
      <c r="D71" s="103">
        <v>3</v>
      </c>
      <c r="E71" s="80" t="s">
        <v>122</v>
      </c>
      <c r="I71" s="66"/>
      <c r="J71" s="66"/>
      <c r="K71" s="66"/>
      <c r="L71" s="66"/>
      <c r="M71" s="66"/>
      <c r="N71" s="66"/>
      <c r="O71" s="66"/>
      <c r="P71" s="66"/>
      <c r="Q71" s="67"/>
      <c r="R71" s="66"/>
      <c r="S71" s="66"/>
      <c r="T71" s="66"/>
      <c r="U71" s="66"/>
      <c r="V71" s="66"/>
      <c r="W71" s="66"/>
      <c r="X71" s="66"/>
      <c r="Y71" s="66"/>
      <c r="Z71" s="107"/>
    </row>
    <row r="72" spans="1:26" ht="20.100000000000001" customHeight="1" x14ac:dyDescent="0.15">
      <c r="A72" s="78"/>
      <c r="B72" s="78"/>
      <c r="C72" s="102"/>
      <c r="D72" s="103"/>
      <c r="E72" s="108"/>
      <c r="F72" s="108"/>
      <c r="G72" s="108"/>
      <c r="H72" s="108"/>
      <c r="I72" s="105"/>
      <c r="J72" s="110" t="s">
        <v>9</v>
      </c>
      <c r="K72" s="109"/>
      <c r="L72" s="109"/>
      <c r="M72" s="109"/>
      <c r="N72" s="109"/>
      <c r="O72" s="109"/>
      <c r="P72" s="109"/>
      <c r="Q72" s="109"/>
      <c r="R72" s="109"/>
      <c r="S72" s="109"/>
      <c r="T72" s="109"/>
      <c r="U72" s="109"/>
      <c r="V72" s="109"/>
      <c r="W72" s="109"/>
      <c r="X72" s="109"/>
      <c r="Y72" s="109"/>
      <c r="Z72" s="107"/>
    </row>
    <row r="73" spans="1:26" ht="20.100000000000001" customHeight="1" x14ac:dyDescent="0.15">
      <c r="A73" s="78">
        <f>IFERROR(IF(OR(AND($I63="する",TRIM($I73)=""),AND($I63="しない",NOT(ISBLANK($I73)))),1001,0),3)</f>
        <v>0</v>
      </c>
      <c r="B73" s="78"/>
      <c r="C73" s="102"/>
      <c r="D73" s="103">
        <v>4</v>
      </c>
      <c r="E73" s="80" t="s">
        <v>165</v>
      </c>
      <c r="I73" s="35"/>
      <c r="J73" s="35"/>
      <c r="K73" s="35"/>
      <c r="L73" s="35"/>
      <c r="M73" s="35"/>
      <c r="N73" s="35"/>
      <c r="O73" s="35"/>
      <c r="P73" s="35"/>
      <c r="Q73" s="68"/>
      <c r="R73" s="35"/>
      <c r="S73" s="35"/>
      <c r="T73" s="35"/>
      <c r="U73" s="35"/>
      <c r="V73" s="35"/>
      <c r="W73" s="35"/>
      <c r="X73" s="35"/>
      <c r="Y73" s="35"/>
      <c r="Z73" s="107"/>
    </row>
    <row r="74" spans="1:26" ht="30" customHeight="1" x14ac:dyDescent="0.15">
      <c r="A74" s="78"/>
      <c r="B74" s="78"/>
      <c r="C74" s="111"/>
      <c r="D74" s="108"/>
      <c r="I74" s="105"/>
      <c r="J74" s="131" t="s">
        <v>200</v>
      </c>
      <c r="K74" s="131"/>
      <c r="L74" s="131"/>
      <c r="M74" s="131"/>
      <c r="N74" s="131"/>
      <c r="O74" s="131"/>
      <c r="P74" s="131"/>
      <c r="Q74" s="131"/>
      <c r="R74" s="131"/>
      <c r="S74" s="131"/>
      <c r="T74" s="131"/>
      <c r="U74" s="131"/>
      <c r="V74" s="131"/>
      <c r="W74" s="131"/>
      <c r="X74" s="131"/>
      <c r="Y74" s="131"/>
      <c r="Z74" s="107"/>
    </row>
    <row r="75" spans="1:26" ht="20.100000000000001" customHeight="1" x14ac:dyDescent="0.15">
      <c r="A75" s="78">
        <f>IFERROR(IF(OR(AND($I63="する",TRIM($I75)=""),AND($I63="しない",NOT(ISBLANK($I75)))),1001,0),3)</f>
        <v>0</v>
      </c>
      <c r="B75" s="78"/>
      <c r="C75" s="102"/>
      <c r="D75" s="103">
        <v>5</v>
      </c>
      <c r="E75" s="80" t="s">
        <v>1</v>
      </c>
      <c r="I75" s="35"/>
      <c r="J75" s="35"/>
      <c r="K75" s="35"/>
      <c r="L75" s="35"/>
      <c r="M75" s="35"/>
      <c r="N75" s="35"/>
      <c r="O75" s="35"/>
      <c r="P75" s="35"/>
      <c r="Q75" s="35"/>
      <c r="R75" s="35"/>
      <c r="S75" s="35"/>
      <c r="T75" s="35"/>
      <c r="U75" s="35"/>
      <c r="V75" s="35"/>
      <c r="W75" s="35"/>
      <c r="X75" s="35"/>
      <c r="Y75" s="35"/>
      <c r="Z75" s="107"/>
    </row>
    <row r="76" spans="1:26" ht="30" customHeight="1" x14ac:dyDescent="0.15">
      <c r="A76" s="78"/>
      <c r="B76" s="78"/>
      <c r="C76" s="111"/>
      <c r="D76" s="108"/>
      <c r="E76" s="108"/>
      <c r="F76" s="108"/>
      <c r="G76" s="108"/>
      <c r="H76" s="108"/>
      <c r="I76" s="105"/>
      <c r="J76" s="131" t="s">
        <v>201</v>
      </c>
      <c r="K76" s="131"/>
      <c r="L76" s="131"/>
      <c r="M76" s="131"/>
      <c r="N76" s="131"/>
      <c r="O76" s="131"/>
      <c r="P76" s="131"/>
      <c r="Q76" s="131"/>
      <c r="R76" s="131"/>
      <c r="S76" s="131"/>
      <c r="T76" s="131"/>
      <c r="U76" s="131"/>
      <c r="V76" s="131"/>
      <c r="W76" s="131"/>
      <c r="X76" s="131"/>
      <c r="Y76" s="131"/>
      <c r="Z76" s="107"/>
    </row>
    <row r="77" spans="1:26" ht="20.100000000000001" customHeight="1" x14ac:dyDescent="0.15">
      <c r="A77" s="78">
        <f>IFERROR(IF(OR(AND($I63="する",TRIM($I77)=""),AND($I63="しない",NOT(ISBLANK($I77)))),1001,0),3)</f>
        <v>0</v>
      </c>
      <c r="B77" s="78"/>
      <c r="C77" s="102"/>
      <c r="D77" s="103">
        <v>6</v>
      </c>
      <c r="E77" s="80" t="s">
        <v>159</v>
      </c>
      <c r="I77" s="35"/>
      <c r="J77" s="35"/>
      <c r="K77" s="35"/>
      <c r="L77" s="35"/>
      <c r="M77" s="35"/>
      <c r="N77" s="35"/>
      <c r="O77" s="35"/>
      <c r="P77" s="35"/>
      <c r="Q77" s="35"/>
      <c r="R77" s="35"/>
      <c r="S77" s="35"/>
      <c r="T77" s="35"/>
      <c r="U77" s="35"/>
      <c r="V77" s="35"/>
      <c r="W77" s="35"/>
      <c r="X77" s="35"/>
      <c r="Y77" s="35"/>
      <c r="Z77" s="107"/>
    </row>
    <row r="78" spans="1:26" ht="20.100000000000001" customHeight="1" x14ac:dyDescent="0.15">
      <c r="A78" s="78"/>
      <c r="B78" s="78"/>
      <c r="C78" s="111"/>
      <c r="D78" s="108"/>
      <c r="E78" s="108"/>
      <c r="F78" s="108"/>
      <c r="G78" s="108"/>
      <c r="H78" s="108"/>
      <c r="I78" s="105"/>
      <c r="J78" s="120" t="s">
        <v>180</v>
      </c>
      <c r="K78" s="109"/>
      <c r="L78" s="109"/>
      <c r="M78" s="109"/>
      <c r="N78" s="109"/>
      <c r="O78" s="109"/>
      <c r="P78" s="109"/>
      <c r="Q78" s="109"/>
      <c r="R78" s="109"/>
      <c r="S78" s="109"/>
      <c r="T78" s="109"/>
      <c r="U78" s="109"/>
      <c r="V78" s="109"/>
      <c r="W78" s="109"/>
      <c r="X78" s="109"/>
      <c r="Y78" s="109"/>
      <c r="Z78" s="107"/>
    </row>
    <row r="79" spans="1:26" ht="20.100000000000001" customHeight="1" x14ac:dyDescent="0.15">
      <c r="A79" s="78">
        <f>IFERROR(IF(OR(AND($I63="する",OR(TRIM($I79)="", NOT(OR(IFERROR(SEARCH(" ",$I79),0)&gt;0, IFERROR(SEARCH("　",$I79),0)&gt;0)))),AND($I63="しない",NOT(ISBLANK($I79)))),1001,0),3)</f>
        <v>0</v>
      </c>
      <c r="B79" s="78"/>
      <c r="C79" s="102"/>
      <c r="D79" s="103">
        <v>7</v>
      </c>
      <c r="E79" s="80" t="s">
        <v>160</v>
      </c>
      <c r="I79" s="35"/>
      <c r="J79" s="35"/>
      <c r="K79" s="35"/>
      <c r="L79" s="35"/>
      <c r="M79" s="35"/>
      <c r="N79" s="35"/>
      <c r="O79" s="35"/>
      <c r="P79" s="35"/>
      <c r="Q79" s="35"/>
      <c r="R79" s="35"/>
      <c r="S79" s="35"/>
      <c r="T79" s="35"/>
      <c r="U79" s="35"/>
      <c r="V79" s="35"/>
      <c r="W79" s="35"/>
      <c r="X79" s="35"/>
      <c r="Y79" s="35"/>
      <c r="Z79" s="107"/>
    </row>
    <row r="80" spans="1:26" ht="20.100000000000001" customHeight="1" x14ac:dyDescent="0.15">
      <c r="A80" s="78"/>
      <c r="B80" s="78"/>
      <c r="C80" s="111"/>
      <c r="D80" s="108"/>
      <c r="E80" s="132" t="s">
        <v>167</v>
      </c>
      <c r="F80" s="108"/>
      <c r="G80" s="108"/>
      <c r="H80" s="108"/>
      <c r="I80" s="114"/>
      <c r="J80" s="110" t="s">
        <v>161</v>
      </c>
      <c r="K80" s="110"/>
      <c r="L80" s="110"/>
      <c r="M80" s="110"/>
      <c r="N80" s="110"/>
      <c r="O80" s="110"/>
      <c r="P80" s="110"/>
      <c r="Q80" s="110"/>
      <c r="R80" s="110"/>
      <c r="S80" s="110"/>
      <c r="T80" s="110"/>
      <c r="U80" s="110"/>
      <c r="V80" s="110"/>
      <c r="W80" s="110"/>
      <c r="X80" s="110"/>
      <c r="Y80" s="110"/>
      <c r="Z80" s="107"/>
    </row>
    <row r="81" spans="1:27" ht="20.100000000000001" customHeight="1" x14ac:dyDescent="0.15">
      <c r="A81" s="78">
        <f>IFERROR(IF(OR(AND($I63="する",OR(TRIM($I81)="", NOT(OR(IFERROR(SEARCH(" ",$I81),0)&gt;0, IFERROR(SEARCH("　",$I81),0)&gt;0)))),AND($I63="しない",NOT(ISBLANK($I81)))),1001,0),3)</f>
        <v>0</v>
      </c>
      <c r="B81" s="78"/>
      <c r="C81" s="102"/>
      <c r="D81" s="103">
        <v>8</v>
      </c>
      <c r="E81" s="80" t="s">
        <v>160</v>
      </c>
      <c r="I81" s="35"/>
      <c r="J81" s="35"/>
      <c r="K81" s="35"/>
      <c r="L81" s="35"/>
      <c r="M81" s="35"/>
      <c r="N81" s="35"/>
      <c r="O81" s="35"/>
      <c r="P81" s="35"/>
      <c r="Q81" s="35"/>
      <c r="R81" s="35"/>
      <c r="S81" s="35"/>
      <c r="T81" s="35"/>
      <c r="U81" s="35"/>
      <c r="V81" s="35"/>
      <c r="W81" s="35"/>
      <c r="X81" s="35"/>
      <c r="Y81" s="35"/>
      <c r="Z81" s="107"/>
    </row>
    <row r="82" spans="1:27" ht="20.100000000000001" customHeight="1" x14ac:dyDescent="0.15">
      <c r="A82" s="78"/>
      <c r="B82" s="78"/>
      <c r="C82" s="111"/>
      <c r="D82" s="108"/>
      <c r="E82" s="108"/>
      <c r="F82" s="108"/>
      <c r="G82" s="108"/>
      <c r="H82" s="108"/>
      <c r="I82" s="114"/>
      <c r="J82" s="110" t="s">
        <v>5</v>
      </c>
      <c r="K82" s="110"/>
      <c r="L82" s="110"/>
      <c r="M82" s="110"/>
      <c r="N82" s="110"/>
      <c r="O82" s="110"/>
      <c r="P82" s="110"/>
      <c r="Q82" s="110"/>
      <c r="R82" s="110"/>
      <c r="S82" s="110"/>
      <c r="T82" s="110"/>
      <c r="U82" s="110"/>
      <c r="V82" s="110"/>
      <c r="W82" s="110"/>
      <c r="X82" s="110"/>
      <c r="Y82" s="110"/>
      <c r="Z82" s="107"/>
    </row>
    <row r="83" spans="1:27" ht="20.100000000000001" customHeight="1" x14ac:dyDescent="0.15">
      <c r="A83" s="78">
        <f>IFERROR(IF(OR(AND($I63="する",NOT(AND(TRIM($I83)&lt;&gt;"",ISNUMBER(VALUE(SUBSTITUTE($I83,"-",""))),IFERROR(SEARCH("-",$I83),0)&gt;0))), AND($I63="しない",NOT(ISBLANK($I83)))),1001,0),3)</f>
        <v>0</v>
      </c>
      <c r="B83" s="78"/>
      <c r="C83" s="102"/>
      <c r="D83" s="103">
        <v>9</v>
      </c>
      <c r="E83" s="80" t="s">
        <v>3</v>
      </c>
      <c r="I83" s="35"/>
      <c r="J83" s="35"/>
      <c r="K83" s="35"/>
      <c r="L83" s="35"/>
      <c r="M83" s="35"/>
      <c r="O83" s="115" t="s">
        <v>116</v>
      </c>
      <c r="P83" s="1"/>
      <c r="Q83" s="80" t="s">
        <v>117</v>
      </c>
      <c r="Y83" s="109"/>
      <c r="Z83" s="107"/>
    </row>
    <row r="84" spans="1:27" ht="20.100000000000001" customHeight="1" x14ac:dyDescent="0.15">
      <c r="A84" s="78">
        <f>IFERROR(IF(AND($I63="しない",NOT(ISBLANK($P83))),1001,0),3)</f>
        <v>0</v>
      </c>
      <c r="B84" s="78"/>
      <c r="C84" s="111"/>
      <c r="D84" s="108"/>
      <c r="E84" s="108"/>
      <c r="F84" s="108"/>
      <c r="G84" s="108"/>
      <c r="H84" s="108"/>
      <c r="I84" s="105"/>
      <c r="J84" s="110" t="s">
        <v>162</v>
      </c>
      <c r="K84" s="109"/>
      <c r="L84" s="109"/>
      <c r="M84" s="109"/>
      <c r="N84" s="109"/>
      <c r="O84" s="109"/>
      <c r="P84" s="109"/>
      <c r="Q84" s="109"/>
      <c r="R84" s="109"/>
      <c r="S84" s="109"/>
      <c r="T84" s="109"/>
      <c r="U84" s="109"/>
      <c r="V84" s="109"/>
      <c r="W84" s="109"/>
      <c r="X84" s="109"/>
      <c r="Y84" s="109"/>
      <c r="Z84" s="107"/>
    </row>
    <row r="85" spans="1:27" ht="20.100000000000001" customHeight="1" x14ac:dyDescent="0.15">
      <c r="A85" s="78">
        <f>IFERROR(IF(OR(AND($I63="する",AND(TRIM($I85)&lt;&gt;"",NOT(AND(ISNUMBER(VALUE(SUBSTITUTE($I85,"-",""))),IFERROR(SEARCH("-",$I85),0)&gt;0)))), AND($I63="しない",NOT(ISBLANK($I85)))),1001,0),3)</f>
        <v>0</v>
      </c>
      <c r="B85" s="78"/>
      <c r="C85" s="102"/>
      <c r="D85" s="103">
        <v>10</v>
      </c>
      <c r="E85" s="80" t="s">
        <v>4</v>
      </c>
      <c r="I85" s="35"/>
      <c r="J85" s="35"/>
      <c r="K85" s="35"/>
      <c r="L85" s="35"/>
      <c r="M85" s="35"/>
      <c r="N85" s="109"/>
      <c r="O85" s="109"/>
      <c r="P85" s="109"/>
      <c r="Q85" s="109"/>
      <c r="R85" s="109"/>
      <c r="S85" s="109"/>
      <c r="T85" s="109"/>
      <c r="U85" s="109"/>
      <c r="V85" s="109"/>
      <c r="W85" s="109"/>
      <c r="X85" s="109"/>
      <c r="Y85" s="109"/>
      <c r="Z85" s="107"/>
    </row>
    <row r="86" spans="1:27" ht="20.100000000000001" customHeight="1" x14ac:dyDescent="0.15">
      <c r="A86" s="78"/>
      <c r="B86" s="78"/>
      <c r="C86" s="111"/>
      <c r="D86" s="108"/>
      <c r="E86" s="108"/>
      <c r="F86" s="108"/>
      <c r="G86" s="108"/>
      <c r="H86" s="108"/>
      <c r="I86" s="105"/>
      <c r="J86" s="110" t="s">
        <v>162</v>
      </c>
      <c r="K86" s="109"/>
      <c r="L86" s="109"/>
      <c r="M86" s="109"/>
      <c r="N86" s="109"/>
      <c r="O86" s="109"/>
      <c r="P86" s="109"/>
      <c r="Q86" s="109"/>
      <c r="R86" s="109"/>
      <c r="S86" s="109"/>
      <c r="T86" s="109"/>
      <c r="U86" s="109"/>
      <c r="V86" s="109"/>
      <c r="W86" s="109"/>
      <c r="X86" s="109"/>
      <c r="Y86" s="109"/>
      <c r="Z86" s="107"/>
    </row>
    <row r="87" spans="1:27" ht="20.100000000000001" customHeight="1" x14ac:dyDescent="0.15">
      <c r="A87" s="78">
        <f>IFERROR(IF(OR(AND($I63="する",AND(TRIM($I87)&lt;&gt;"",NOT(IFERROR(SEARCH("@",$I87),0)&gt;0))),AND($I63="しない",NOT(ISBLANK($I87)))),1001,0),3)</f>
        <v>0</v>
      </c>
      <c r="B87" s="78"/>
      <c r="C87" s="111"/>
      <c r="D87" s="103">
        <v>11</v>
      </c>
      <c r="E87" s="80" t="s">
        <v>123</v>
      </c>
      <c r="I87" s="35"/>
      <c r="J87" s="35"/>
      <c r="K87" s="35"/>
      <c r="L87" s="35"/>
      <c r="M87" s="35"/>
      <c r="N87" s="35"/>
      <c r="O87" s="35"/>
      <c r="P87" s="35"/>
      <c r="Q87" s="75"/>
      <c r="R87" s="35"/>
      <c r="S87" s="35"/>
      <c r="T87" s="35"/>
      <c r="U87" s="35"/>
      <c r="V87" s="35"/>
      <c r="W87" s="35"/>
      <c r="X87" s="35"/>
      <c r="Y87" s="35"/>
      <c r="Z87" s="107"/>
    </row>
    <row r="88" spans="1:27" ht="20.100000000000001" customHeight="1" x14ac:dyDescent="0.15">
      <c r="A88" s="78"/>
      <c r="B88" s="78"/>
      <c r="C88" s="111"/>
      <c r="D88" s="103"/>
      <c r="I88" s="105"/>
      <c r="J88" s="116" t="s">
        <v>191</v>
      </c>
      <c r="K88" s="133"/>
      <c r="L88" s="109"/>
      <c r="M88" s="109"/>
      <c r="N88" s="109"/>
      <c r="O88" s="109"/>
      <c r="P88" s="109"/>
      <c r="Q88" s="134"/>
      <c r="R88" s="109"/>
      <c r="S88" s="109"/>
      <c r="T88" s="109"/>
      <c r="U88" s="109"/>
      <c r="V88" s="109"/>
      <c r="W88" s="109"/>
      <c r="X88" s="109"/>
      <c r="Y88" s="109"/>
      <c r="Z88" s="108"/>
      <c r="AA88" s="119"/>
    </row>
    <row r="89" spans="1:27" ht="20.100000000000001" customHeight="1" x14ac:dyDescent="0.15">
      <c r="A89" s="78"/>
      <c r="B89" s="78"/>
      <c r="C89" s="122"/>
      <c r="D89" s="123"/>
      <c r="E89" s="123"/>
      <c r="F89" s="123"/>
      <c r="G89" s="123"/>
      <c r="H89" s="123"/>
      <c r="I89" s="135"/>
      <c r="J89" s="136"/>
      <c r="K89" s="137"/>
      <c r="L89" s="136"/>
      <c r="M89" s="136"/>
      <c r="N89" s="136"/>
      <c r="O89" s="136"/>
      <c r="P89" s="136"/>
      <c r="Q89" s="138"/>
      <c r="R89" s="136"/>
      <c r="S89" s="136"/>
      <c r="T89" s="136"/>
      <c r="U89" s="136"/>
      <c r="V89" s="136"/>
      <c r="W89" s="136"/>
      <c r="X89" s="136"/>
      <c r="Y89" s="136"/>
      <c r="Z89" s="123"/>
      <c r="AA89" s="119"/>
    </row>
    <row r="90" spans="1:27" ht="20.100000000000001" customHeight="1" x14ac:dyDescent="0.15">
      <c r="A90" s="78"/>
      <c r="B90" s="78"/>
      <c r="C90" s="108"/>
      <c r="D90" s="108"/>
      <c r="E90" s="108"/>
      <c r="F90" s="108"/>
      <c r="G90" s="108"/>
      <c r="H90" s="108"/>
      <c r="I90" s="127"/>
      <c r="J90" s="108"/>
      <c r="K90" s="139"/>
      <c r="L90" s="108"/>
      <c r="M90" s="108"/>
      <c r="N90" s="108"/>
      <c r="O90" s="108"/>
      <c r="P90" s="108"/>
      <c r="Q90" s="108"/>
      <c r="R90" s="108"/>
      <c r="S90" s="108"/>
      <c r="T90" s="108"/>
      <c r="U90" s="108"/>
      <c r="V90" s="108"/>
      <c r="W90" s="108"/>
      <c r="X90" s="108"/>
      <c r="Y90" s="108"/>
      <c r="Z90" s="108"/>
    </row>
    <row r="91" spans="1:27" ht="15.75" hidden="1" customHeight="1" x14ac:dyDescent="0.15">
      <c r="A91" s="78"/>
      <c r="B91" s="78"/>
      <c r="C91" s="108"/>
      <c r="D91" s="108"/>
      <c r="E91" s="108"/>
      <c r="F91" s="108"/>
      <c r="G91" s="108"/>
      <c r="H91" s="108"/>
      <c r="I91" s="127"/>
      <c r="J91" s="108"/>
      <c r="K91" s="139"/>
      <c r="L91" s="108"/>
      <c r="M91" s="108"/>
      <c r="N91" s="108"/>
      <c r="O91" s="108"/>
      <c r="P91" s="108"/>
      <c r="Q91" s="108"/>
      <c r="R91" s="108"/>
      <c r="S91" s="108"/>
      <c r="T91" s="108"/>
      <c r="U91" s="108"/>
      <c r="V91" s="108"/>
      <c r="W91" s="108"/>
      <c r="X91" s="108"/>
      <c r="Y91" s="108"/>
      <c r="Z91" s="108"/>
    </row>
    <row r="92" spans="1:27" ht="15.75" hidden="1" customHeight="1" x14ac:dyDescent="0.15">
      <c r="A92" s="78"/>
      <c r="B92" s="78"/>
      <c r="C92" s="108"/>
      <c r="D92" s="108"/>
      <c r="E92" s="108"/>
      <c r="F92" s="108"/>
      <c r="G92" s="108"/>
      <c r="H92" s="108"/>
      <c r="I92" s="127"/>
      <c r="J92" s="108"/>
      <c r="K92" s="139"/>
      <c r="L92" s="108"/>
      <c r="M92" s="108"/>
      <c r="N92" s="108"/>
      <c r="O92" s="108"/>
      <c r="P92" s="108"/>
      <c r="Q92" s="108"/>
      <c r="R92" s="108"/>
      <c r="S92" s="108"/>
      <c r="T92" s="108"/>
      <c r="U92" s="108"/>
      <c r="V92" s="108"/>
      <c r="W92" s="108"/>
      <c r="X92" s="108"/>
      <c r="Y92" s="108"/>
      <c r="Z92" s="108"/>
    </row>
    <row r="93" spans="1:27" ht="15.75" hidden="1" customHeight="1" x14ac:dyDescent="0.15">
      <c r="A93" s="78"/>
      <c r="B93" s="78"/>
      <c r="C93" s="108"/>
      <c r="D93" s="108"/>
      <c r="E93" s="108"/>
      <c r="F93" s="108"/>
      <c r="G93" s="108"/>
      <c r="H93" s="108"/>
      <c r="I93" s="127"/>
      <c r="J93" s="108"/>
      <c r="K93" s="139"/>
      <c r="L93" s="108"/>
      <c r="M93" s="108"/>
      <c r="N93" s="108"/>
      <c r="O93" s="108"/>
      <c r="P93" s="108"/>
      <c r="Q93" s="108"/>
      <c r="R93" s="108"/>
      <c r="S93" s="108"/>
      <c r="T93" s="108"/>
      <c r="U93" s="108"/>
      <c r="V93" s="108"/>
      <c r="W93" s="108"/>
      <c r="X93" s="108"/>
      <c r="Y93" s="108"/>
      <c r="Z93" s="108"/>
    </row>
    <row r="94" spans="1:27" ht="15.75" hidden="1" customHeight="1" x14ac:dyDescent="0.15">
      <c r="A94" s="78"/>
      <c r="B94" s="78"/>
      <c r="C94" s="108"/>
      <c r="D94" s="108"/>
      <c r="E94" s="108"/>
      <c r="F94" s="108"/>
      <c r="G94" s="108"/>
      <c r="H94" s="108"/>
      <c r="I94" s="127"/>
      <c r="J94" s="108"/>
      <c r="K94" s="139"/>
      <c r="L94" s="108"/>
      <c r="M94" s="108"/>
      <c r="N94" s="108"/>
      <c r="O94" s="108"/>
      <c r="P94" s="108"/>
      <c r="Q94" s="108"/>
      <c r="R94" s="108"/>
      <c r="S94" s="108"/>
      <c r="T94" s="108"/>
      <c r="U94" s="108"/>
      <c r="V94" s="108"/>
      <c r="W94" s="108"/>
      <c r="X94" s="108"/>
      <c r="Y94" s="108"/>
      <c r="Z94" s="108"/>
    </row>
    <row r="95" spans="1:27" ht="15.75" hidden="1" customHeight="1" x14ac:dyDescent="0.15">
      <c r="A95" s="78"/>
      <c r="B95" s="78"/>
      <c r="C95" s="108"/>
      <c r="D95" s="108"/>
      <c r="E95" s="108"/>
      <c r="F95" s="108"/>
      <c r="G95" s="108"/>
      <c r="H95" s="108"/>
      <c r="I95" s="127"/>
      <c r="J95" s="108"/>
      <c r="K95" s="139"/>
      <c r="L95" s="108"/>
      <c r="M95" s="108"/>
      <c r="N95" s="108"/>
      <c r="O95" s="108"/>
      <c r="P95" s="108"/>
      <c r="Q95" s="108"/>
      <c r="R95" s="108"/>
      <c r="S95" s="108"/>
      <c r="T95" s="108"/>
      <c r="U95" s="108"/>
      <c r="V95" s="108"/>
      <c r="W95" s="108"/>
      <c r="X95" s="108"/>
      <c r="Y95" s="108"/>
      <c r="Z95" s="108"/>
    </row>
    <row r="96" spans="1:27" ht="15.75" hidden="1" customHeight="1" x14ac:dyDescent="0.15">
      <c r="A96" s="78"/>
      <c r="B96" s="78"/>
      <c r="C96" s="108"/>
      <c r="D96" s="108"/>
      <c r="E96" s="108"/>
      <c r="F96" s="108"/>
      <c r="G96" s="108"/>
      <c r="H96" s="108"/>
      <c r="I96" s="127"/>
      <c r="J96" s="108"/>
      <c r="K96" s="139"/>
      <c r="L96" s="108"/>
      <c r="M96" s="108"/>
      <c r="N96" s="108"/>
      <c r="O96" s="108"/>
      <c r="P96" s="108"/>
      <c r="Q96" s="108"/>
      <c r="R96" s="108"/>
      <c r="S96" s="108"/>
      <c r="T96" s="108"/>
      <c r="U96" s="108"/>
      <c r="V96" s="108"/>
      <c r="W96" s="108"/>
      <c r="X96" s="108"/>
      <c r="Y96" s="108"/>
      <c r="Z96" s="108"/>
    </row>
    <row r="97" spans="1:26" ht="15.75" hidden="1" customHeight="1" x14ac:dyDescent="0.15">
      <c r="A97" s="78"/>
      <c r="B97" s="78"/>
      <c r="C97" s="108"/>
      <c r="D97" s="108"/>
      <c r="E97" s="108"/>
      <c r="F97" s="108"/>
      <c r="G97" s="108"/>
      <c r="H97" s="108"/>
      <c r="I97" s="127"/>
      <c r="J97" s="108"/>
      <c r="K97" s="139"/>
      <c r="L97" s="108"/>
      <c r="M97" s="108"/>
      <c r="N97" s="108"/>
      <c r="O97" s="108"/>
      <c r="P97" s="108"/>
      <c r="Q97" s="108"/>
      <c r="R97" s="108"/>
      <c r="S97" s="108"/>
      <c r="T97" s="108"/>
      <c r="U97" s="108"/>
      <c r="V97" s="108"/>
      <c r="W97" s="108"/>
      <c r="X97" s="108"/>
      <c r="Y97" s="108"/>
      <c r="Z97" s="108"/>
    </row>
    <row r="98" spans="1:26" ht="15.75" hidden="1" customHeight="1" x14ac:dyDescent="0.15">
      <c r="A98" s="78"/>
      <c r="B98" s="78"/>
      <c r="C98" s="108"/>
      <c r="D98" s="108"/>
      <c r="E98" s="108"/>
      <c r="F98" s="108"/>
      <c r="G98" s="108"/>
      <c r="H98" s="108"/>
      <c r="I98" s="127"/>
      <c r="J98" s="108"/>
      <c r="K98" s="139"/>
      <c r="L98" s="108"/>
      <c r="M98" s="108"/>
      <c r="N98" s="108"/>
      <c r="O98" s="108"/>
      <c r="P98" s="108"/>
      <c r="Q98" s="108"/>
      <c r="R98" s="108"/>
      <c r="S98" s="108"/>
      <c r="T98" s="108"/>
      <c r="U98" s="108"/>
      <c r="V98" s="108"/>
      <c r="W98" s="108"/>
      <c r="X98" s="108"/>
      <c r="Y98" s="108"/>
      <c r="Z98" s="108"/>
    </row>
    <row r="99" spans="1:26" ht="15.75" hidden="1" customHeight="1" x14ac:dyDescent="0.15">
      <c r="A99" s="78"/>
      <c r="B99" s="78"/>
      <c r="C99" s="108"/>
      <c r="D99" s="108"/>
      <c r="E99" s="108"/>
      <c r="F99" s="108"/>
      <c r="G99" s="108"/>
      <c r="H99" s="108"/>
      <c r="I99" s="127"/>
      <c r="J99" s="108"/>
      <c r="K99" s="139"/>
      <c r="L99" s="108"/>
      <c r="M99" s="108"/>
      <c r="N99" s="108"/>
      <c r="O99" s="108"/>
      <c r="P99" s="108"/>
      <c r="Q99" s="108"/>
      <c r="R99" s="108"/>
      <c r="S99" s="108"/>
      <c r="T99" s="108"/>
      <c r="U99" s="108"/>
      <c r="V99" s="108"/>
      <c r="W99" s="108"/>
      <c r="X99" s="108"/>
      <c r="Y99" s="108"/>
      <c r="Z99" s="108"/>
    </row>
    <row r="100" spans="1:26" ht="15.75" hidden="1" customHeight="1" x14ac:dyDescent="0.15">
      <c r="A100" s="78"/>
      <c r="B100" s="78"/>
      <c r="C100" s="108"/>
      <c r="D100" s="108"/>
      <c r="E100" s="108"/>
      <c r="F100" s="108"/>
      <c r="G100" s="108"/>
      <c r="H100" s="108"/>
      <c r="I100" s="127"/>
      <c r="J100" s="108"/>
      <c r="K100" s="139"/>
      <c r="L100" s="108"/>
      <c r="M100" s="108"/>
      <c r="N100" s="108"/>
      <c r="O100" s="108"/>
      <c r="P100" s="108"/>
      <c r="Q100" s="108"/>
      <c r="R100" s="108"/>
      <c r="S100" s="108"/>
      <c r="T100" s="108"/>
      <c r="U100" s="108"/>
      <c r="V100" s="108"/>
      <c r="W100" s="108"/>
      <c r="X100" s="108"/>
      <c r="Y100" s="108"/>
      <c r="Z100" s="108"/>
    </row>
    <row r="101" spans="1:26" ht="15.75" hidden="1" customHeight="1" x14ac:dyDescent="0.15">
      <c r="A101" s="78"/>
      <c r="B101" s="78"/>
      <c r="C101" s="108"/>
      <c r="D101" s="108"/>
      <c r="E101" s="108"/>
      <c r="F101" s="108"/>
      <c r="G101" s="108"/>
      <c r="H101" s="108"/>
      <c r="I101" s="127"/>
      <c r="J101" s="108"/>
      <c r="K101" s="139"/>
      <c r="L101" s="108"/>
      <c r="M101" s="108"/>
      <c r="N101" s="108"/>
      <c r="O101" s="108"/>
      <c r="P101" s="108"/>
      <c r="Q101" s="108"/>
      <c r="R101" s="108"/>
      <c r="S101" s="108"/>
      <c r="T101" s="108"/>
      <c r="U101" s="108"/>
      <c r="V101" s="108"/>
      <c r="W101" s="108"/>
      <c r="X101" s="108"/>
      <c r="Y101" s="108"/>
      <c r="Z101" s="108"/>
    </row>
    <row r="102" spans="1:26" ht="15.75" hidden="1" customHeight="1" x14ac:dyDescent="0.15">
      <c r="A102" s="78"/>
      <c r="B102" s="78"/>
      <c r="C102" s="108"/>
      <c r="D102" s="108"/>
      <c r="E102" s="108"/>
      <c r="F102" s="108"/>
      <c r="G102" s="108"/>
      <c r="H102" s="108"/>
      <c r="I102" s="127"/>
      <c r="J102" s="108"/>
      <c r="K102" s="139"/>
      <c r="L102" s="108"/>
      <c r="M102" s="108"/>
      <c r="N102" s="108"/>
      <c r="O102" s="108"/>
      <c r="P102" s="108"/>
      <c r="Q102" s="108"/>
      <c r="R102" s="108"/>
      <c r="S102" s="108"/>
      <c r="T102" s="108"/>
      <c r="U102" s="108"/>
      <c r="V102" s="108"/>
      <c r="W102" s="108"/>
      <c r="X102" s="108"/>
      <c r="Y102" s="108"/>
      <c r="Z102" s="108"/>
    </row>
    <row r="103" spans="1:26" ht="15.75" hidden="1" customHeight="1" x14ac:dyDescent="0.15">
      <c r="A103" s="78"/>
      <c r="B103" s="78"/>
      <c r="C103" s="108"/>
      <c r="D103" s="108"/>
      <c r="E103" s="108"/>
      <c r="F103" s="108"/>
      <c r="G103" s="108"/>
      <c r="H103" s="108"/>
      <c r="I103" s="127"/>
      <c r="J103" s="108"/>
      <c r="K103" s="139"/>
      <c r="L103" s="108"/>
      <c r="M103" s="108"/>
      <c r="N103" s="108"/>
      <c r="O103" s="108"/>
      <c r="P103" s="108"/>
      <c r="Q103" s="108"/>
      <c r="R103" s="108"/>
      <c r="S103" s="108"/>
      <c r="T103" s="108"/>
      <c r="U103" s="108"/>
      <c r="V103" s="108"/>
      <c r="W103" s="108"/>
      <c r="X103" s="108"/>
      <c r="Y103" s="108"/>
      <c r="Z103" s="108"/>
    </row>
    <row r="104" spans="1:26" ht="15.75" hidden="1" customHeight="1" x14ac:dyDescent="0.15">
      <c r="A104" s="78"/>
      <c r="B104" s="78"/>
      <c r="C104" s="108"/>
      <c r="D104" s="108"/>
      <c r="E104" s="108"/>
      <c r="F104" s="108"/>
      <c r="G104" s="108"/>
      <c r="H104" s="108"/>
      <c r="I104" s="127"/>
      <c r="J104" s="108"/>
      <c r="K104" s="139"/>
      <c r="L104" s="108"/>
      <c r="M104" s="108"/>
      <c r="N104" s="108"/>
      <c r="O104" s="108"/>
      <c r="P104" s="108"/>
      <c r="Q104" s="108"/>
      <c r="R104" s="108"/>
      <c r="S104" s="108"/>
      <c r="T104" s="108"/>
      <c r="U104" s="108"/>
      <c r="V104" s="108"/>
      <c r="W104" s="108"/>
      <c r="X104" s="108"/>
      <c r="Y104" s="108"/>
      <c r="Z104" s="108"/>
    </row>
    <row r="105" spans="1:26" ht="15.75" hidden="1" customHeight="1" x14ac:dyDescent="0.15">
      <c r="A105" s="78"/>
      <c r="B105" s="78"/>
      <c r="C105" s="108"/>
      <c r="D105" s="108"/>
      <c r="E105" s="108"/>
      <c r="F105" s="108"/>
      <c r="G105" s="108"/>
      <c r="H105" s="108"/>
      <c r="I105" s="127"/>
      <c r="J105" s="108"/>
      <c r="K105" s="139"/>
      <c r="L105" s="108"/>
      <c r="M105" s="108"/>
      <c r="N105" s="108"/>
      <c r="O105" s="108"/>
      <c r="P105" s="108"/>
      <c r="Q105" s="108"/>
      <c r="R105" s="108"/>
      <c r="S105" s="108"/>
      <c r="T105" s="108"/>
      <c r="U105" s="108"/>
      <c r="V105" s="108"/>
      <c r="W105" s="108"/>
      <c r="X105" s="108"/>
      <c r="Y105" s="108"/>
      <c r="Z105" s="108"/>
    </row>
    <row r="106" spans="1:26" ht="15.75" hidden="1" customHeight="1" x14ac:dyDescent="0.15">
      <c r="A106" s="78"/>
      <c r="B106" s="78"/>
      <c r="C106" s="108"/>
      <c r="D106" s="108"/>
      <c r="E106" s="108"/>
      <c r="F106" s="108"/>
      <c r="G106" s="108"/>
      <c r="H106" s="108"/>
      <c r="I106" s="127"/>
      <c r="J106" s="108"/>
      <c r="K106" s="139"/>
      <c r="L106" s="108"/>
      <c r="M106" s="108"/>
      <c r="N106" s="108"/>
      <c r="O106" s="108"/>
      <c r="P106" s="108"/>
      <c r="Q106" s="108"/>
      <c r="R106" s="108"/>
      <c r="S106" s="108"/>
      <c r="T106" s="108"/>
      <c r="U106" s="108"/>
      <c r="V106" s="108"/>
      <c r="W106" s="108"/>
      <c r="X106" s="108"/>
      <c r="Y106" s="108"/>
      <c r="Z106" s="108"/>
    </row>
    <row r="107" spans="1:26" ht="15.75" hidden="1" customHeight="1" x14ac:dyDescent="0.15">
      <c r="A107" s="78"/>
      <c r="B107" s="78"/>
      <c r="C107" s="108"/>
      <c r="D107" s="108"/>
      <c r="E107" s="108"/>
      <c r="F107" s="108"/>
      <c r="G107" s="108"/>
      <c r="H107" s="108"/>
      <c r="I107" s="127"/>
      <c r="J107" s="108"/>
      <c r="K107" s="139"/>
      <c r="L107" s="108"/>
      <c r="M107" s="108"/>
      <c r="N107" s="108"/>
      <c r="O107" s="108"/>
      <c r="P107" s="108"/>
      <c r="Q107" s="108"/>
      <c r="R107" s="108"/>
      <c r="S107" s="108"/>
      <c r="T107" s="108"/>
      <c r="U107" s="108"/>
      <c r="V107" s="108"/>
      <c r="W107" s="108"/>
      <c r="X107" s="108"/>
      <c r="Y107" s="108"/>
      <c r="Z107" s="108"/>
    </row>
    <row r="108" spans="1:26" ht="20.100000000000001" customHeight="1" x14ac:dyDescent="0.15">
      <c r="A108" s="78"/>
      <c r="B108" s="78"/>
      <c r="C108" s="108"/>
      <c r="D108" s="108"/>
      <c r="E108" s="108"/>
      <c r="F108" s="108"/>
      <c r="G108" s="108"/>
      <c r="H108" s="108"/>
      <c r="I108" s="127"/>
      <c r="J108" s="108"/>
      <c r="K108" s="139"/>
      <c r="L108" s="108"/>
      <c r="M108" s="108"/>
      <c r="N108" s="108"/>
      <c r="O108" s="108"/>
      <c r="P108" s="108"/>
      <c r="Q108" s="108"/>
      <c r="R108" s="108"/>
      <c r="S108" s="108"/>
      <c r="T108" s="108"/>
      <c r="U108" s="108"/>
      <c r="V108" s="108"/>
      <c r="W108" s="108"/>
      <c r="X108" s="108"/>
      <c r="Y108" s="108"/>
      <c r="Z108" s="108"/>
    </row>
    <row r="109" spans="1:26" ht="20.100000000000001" customHeight="1" x14ac:dyDescent="0.15">
      <c r="A109" s="78"/>
      <c r="B109" s="78"/>
      <c r="C109" s="95" t="s">
        <v>121</v>
      </c>
      <c r="D109" s="96"/>
      <c r="E109" s="96"/>
      <c r="F109" s="96"/>
      <c r="G109" s="96"/>
      <c r="H109" s="97"/>
      <c r="Q109" s="140"/>
    </row>
    <row r="110" spans="1:26" ht="15" customHeight="1" x14ac:dyDescent="0.15">
      <c r="A110" s="78"/>
      <c r="B110" s="78"/>
      <c r="C110" s="141"/>
      <c r="D110" s="142"/>
      <c r="E110" s="142"/>
      <c r="F110" s="142"/>
      <c r="G110" s="142"/>
      <c r="H110" s="142"/>
      <c r="I110" s="143"/>
      <c r="J110" s="100"/>
      <c r="K110" s="143"/>
      <c r="L110" s="100"/>
      <c r="M110" s="100"/>
      <c r="N110" s="100"/>
      <c r="O110" s="100"/>
      <c r="P110" s="100"/>
      <c r="Q110" s="144"/>
      <c r="R110" s="100"/>
      <c r="S110" s="100"/>
      <c r="T110" s="100"/>
      <c r="U110" s="100"/>
      <c r="V110" s="100"/>
      <c r="W110" s="100"/>
      <c r="X110" s="100"/>
      <c r="Y110" s="100"/>
      <c r="Z110" s="101"/>
    </row>
    <row r="111" spans="1:26" ht="30" customHeight="1" x14ac:dyDescent="0.15">
      <c r="A111" s="78"/>
      <c r="B111" s="78"/>
      <c r="C111" s="141"/>
      <c r="D111" s="145" t="s">
        <v>183</v>
      </c>
      <c r="E111" s="145"/>
      <c r="F111" s="145"/>
      <c r="G111" s="145"/>
      <c r="H111" s="145"/>
      <c r="I111" s="145"/>
      <c r="J111" s="145"/>
      <c r="K111" s="145"/>
      <c r="L111" s="145"/>
      <c r="M111" s="145"/>
      <c r="N111" s="145"/>
      <c r="O111" s="145"/>
      <c r="P111" s="145"/>
      <c r="Q111" s="145"/>
      <c r="R111" s="145"/>
      <c r="S111" s="145"/>
      <c r="T111" s="145"/>
      <c r="U111" s="145"/>
      <c r="V111" s="145"/>
      <c r="W111" s="145"/>
      <c r="X111" s="145"/>
      <c r="Y111" s="145"/>
      <c r="Z111" s="107"/>
    </row>
    <row r="112" spans="1:26" ht="20.100000000000001" customHeight="1" x14ac:dyDescent="0.15">
      <c r="A112" s="78"/>
      <c r="B112" s="78"/>
      <c r="C112" s="102"/>
      <c r="D112" s="103">
        <v>1</v>
      </c>
      <c r="E112" s="80" t="s">
        <v>119</v>
      </c>
      <c r="I112" s="35"/>
      <c r="J112" s="35"/>
      <c r="K112" s="35"/>
      <c r="L112" s="35"/>
      <c r="M112" s="35"/>
      <c r="N112" s="35"/>
      <c r="O112" s="35"/>
      <c r="P112" s="35"/>
      <c r="Q112" s="77"/>
      <c r="R112" s="35"/>
      <c r="S112" s="35"/>
      <c r="T112" s="35"/>
      <c r="U112" s="35"/>
      <c r="V112" s="35"/>
      <c r="W112" s="35"/>
      <c r="X112" s="35"/>
      <c r="Y112" s="35"/>
      <c r="Z112" s="107"/>
    </row>
    <row r="113" spans="1:26" ht="20.100000000000001" customHeight="1" x14ac:dyDescent="0.15">
      <c r="A113" s="78"/>
      <c r="B113" s="78"/>
      <c r="C113" s="102"/>
      <c r="D113" s="103"/>
      <c r="E113" s="108"/>
      <c r="F113" s="108"/>
      <c r="G113" s="108"/>
      <c r="H113" s="108"/>
      <c r="I113" s="114"/>
      <c r="J113" s="110" t="s">
        <v>120</v>
      </c>
      <c r="K113" s="133"/>
      <c r="L113" s="109"/>
      <c r="M113" s="109"/>
      <c r="N113" s="109"/>
      <c r="O113" s="109"/>
      <c r="P113" s="109"/>
      <c r="Q113" s="146"/>
      <c r="R113" s="109"/>
      <c r="S113" s="109"/>
      <c r="T113" s="109"/>
      <c r="U113" s="109"/>
      <c r="V113" s="109"/>
      <c r="W113" s="109"/>
      <c r="X113" s="109"/>
      <c r="Y113" s="109"/>
      <c r="Z113" s="107"/>
    </row>
    <row r="114" spans="1:26" ht="20.100000000000001" customHeight="1" x14ac:dyDescent="0.15">
      <c r="A114" s="78">
        <f>IFERROR(IF(AND(TRIM($I114)&lt;&gt;"", NOT(OR(IFERROR(SEARCH(" ",$I114),0)&gt;0, IFERROR(SEARCH("　",$I114),0)&gt;0))),1001,0),3)</f>
        <v>0</v>
      </c>
      <c r="B114" s="78"/>
      <c r="C114" s="102"/>
      <c r="D114" s="103">
        <f>D112+1</f>
        <v>2</v>
      </c>
      <c r="E114" s="80" t="s">
        <v>170</v>
      </c>
      <c r="I114" s="35"/>
      <c r="J114" s="35"/>
      <c r="K114" s="35"/>
      <c r="L114" s="35"/>
      <c r="M114" s="35"/>
      <c r="N114" s="35"/>
      <c r="O114" s="35"/>
      <c r="P114" s="35"/>
      <c r="Q114" s="35"/>
      <c r="R114" s="35"/>
      <c r="S114" s="35"/>
      <c r="T114" s="35"/>
      <c r="U114" s="35"/>
      <c r="V114" s="35"/>
      <c r="W114" s="35"/>
      <c r="X114" s="35"/>
      <c r="Y114" s="35"/>
      <c r="Z114" s="107"/>
    </row>
    <row r="115" spans="1:26" ht="20.100000000000001" customHeight="1" x14ac:dyDescent="0.15">
      <c r="A115" s="78"/>
      <c r="B115" s="78"/>
      <c r="C115" s="102"/>
      <c r="D115" s="103"/>
      <c r="E115" s="108"/>
      <c r="F115" s="108"/>
      <c r="G115" s="108"/>
      <c r="H115" s="108"/>
      <c r="I115" s="114"/>
      <c r="J115" s="110" t="s">
        <v>161</v>
      </c>
      <c r="K115" s="110"/>
      <c r="L115" s="110"/>
      <c r="M115" s="110"/>
      <c r="N115" s="110"/>
      <c r="O115" s="110"/>
      <c r="P115" s="110"/>
      <c r="Q115" s="110"/>
      <c r="R115" s="110"/>
      <c r="S115" s="110"/>
      <c r="T115" s="110"/>
      <c r="U115" s="110"/>
      <c r="V115" s="110"/>
      <c r="W115" s="110"/>
      <c r="X115" s="110"/>
      <c r="Y115" s="110"/>
      <c r="Z115" s="107"/>
    </row>
    <row r="116" spans="1:26" ht="20.100000000000001" customHeight="1" x14ac:dyDescent="0.15">
      <c r="A116" s="78">
        <f>IFERROR(IF(AND(TRIM($I116)&lt;&gt;"", NOT(OR(IFERROR(SEARCH(" ",$I116),0)&gt;0, IFERROR(SEARCH("　",$I116),0)&gt;0))),1001,0),3)</f>
        <v>0</v>
      </c>
      <c r="B116" s="78"/>
      <c r="C116" s="102"/>
      <c r="D116" s="103">
        <f>D114+1</f>
        <v>3</v>
      </c>
      <c r="E116" s="80" t="s">
        <v>171</v>
      </c>
      <c r="I116" s="35"/>
      <c r="J116" s="35"/>
      <c r="K116" s="35"/>
      <c r="L116" s="35"/>
      <c r="M116" s="35"/>
      <c r="N116" s="35"/>
      <c r="O116" s="35"/>
      <c r="P116" s="35"/>
      <c r="Q116" s="35"/>
      <c r="R116" s="35"/>
      <c r="S116" s="35"/>
      <c r="T116" s="35"/>
      <c r="U116" s="35"/>
      <c r="V116" s="35"/>
      <c r="W116" s="35"/>
      <c r="X116" s="35"/>
      <c r="Y116" s="35"/>
      <c r="Z116" s="107"/>
    </row>
    <row r="117" spans="1:26" ht="20.100000000000001" customHeight="1" x14ac:dyDescent="0.15">
      <c r="A117" s="78"/>
      <c r="B117" s="78"/>
      <c r="C117" s="102"/>
      <c r="D117" s="108"/>
      <c r="E117" s="108"/>
      <c r="F117" s="108"/>
      <c r="G117" s="108"/>
      <c r="H117" s="108"/>
      <c r="I117" s="114"/>
      <c r="J117" s="110" t="s">
        <v>5</v>
      </c>
      <c r="K117" s="110"/>
      <c r="L117" s="110"/>
      <c r="M117" s="110"/>
      <c r="N117" s="110"/>
      <c r="O117" s="110"/>
      <c r="P117" s="110"/>
      <c r="Q117" s="110"/>
      <c r="R117" s="110"/>
      <c r="S117" s="110"/>
      <c r="T117" s="110"/>
      <c r="U117" s="110"/>
      <c r="V117" s="110"/>
      <c r="W117" s="110"/>
      <c r="X117" s="110"/>
      <c r="Y117" s="110"/>
      <c r="Z117" s="107"/>
    </row>
    <row r="118" spans="1:26" ht="20.100000000000001" customHeight="1" x14ac:dyDescent="0.15">
      <c r="A118" s="78"/>
      <c r="B118" s="78"/>
      <c r="C118" s="102"/>
      <c r="D118" s="103">
        <f>D116+1</f>
        <v>4</v>
      </c>
      <c r="E118" s="80" t="s">
        <v>0</v>
      </c>
      <c r="I118" s="64"/>
      <c r="J118" s="65"/>
      <c r="K118" s="65"/>
      <c r="L118" s="65"/>
      <c r="M118" s="65"/>
      <c r="N118" s="108"/>
      <c r="O118" s="108"/>
      <c r="P118" s="108"/>
      <c r="Q118" s="108"/>
      <c r="R118" s="108"/>
      <c r="S118" s="108"/>
      <c r="T118" s="108"/>
      <c r="U118" s="108"/>
      <c r="V118" s="108"/>
      <c r="W118" s="108"/>
      <c r="X118" s="108"/>
      <c r="Y118" s="108"/>
      <c r="Z118" s="107"/>
    </row>
    <row r="119" spans="1:26" ht="20.100000000000001" customHeight="1" x14ac:dyDescent="0.15">
      <c r="A119" s="78"/>
      <c r="B119" s="78"/>
      <c r="C119" s="102"/>
      <c r="D119" s="103"/>
      <c r="E119" s="108"/>
      <c r="F119" s="108"/>
      <c r="G119" s="108"/>
      <c r="H119" s="108"/>
      <c r="I119" s="105"/>
      <c r="J119" s="110" t="s">
        <v>194</v>
      </c>
      <c r="K119" s="109"/>
      <c r="L119" s="109"/>
      <c r="M119" s="109"/>
      <c r="N119" s="109"/>
      <c r="O119" s="109"/>
      <c r="P119" s="109"/>
      <c r="Q119" s="109"/>
      <c r="R119" s="109"/>
      <c r="S119" s="109"/>
      <c r="T119" s="109"/>
      <c r="U119" s="109"/>
      <c r="V119" s="109"/>
      <c r="W119" s="109"/>
      <c r="X119" s="109"/>
      <c r="Y119" s="109"/>
      <c r="Z119" s="107"/>
    </row>
    <row r="120" spans="1:26" ht="20.100000000000001" customHeight="1" x14ac:dyDescent="0.15">
      <c r="A120" s="78">
        <f>IFERROR(IF(AND(TRIM($I120)&lt;&gt;"", AND(OR(ISERROR(FIND("@"&amp;LEFT($I120,3)&amp;"@", 都道府県3))=FALSE, ISERROR(FIND("@"&amp;LEFT($I120,4)&amp;"@",都道府県4))=FALSE))=FALSE),1001,0),3)</f>
        <v>0</v>
      </c>
      <c r="B120" s="78"/>
      <c r="C120" s="102"/>
      <c r="D120" s="103">
        <f>D118+1</f>
        <v>5</v>
      </c>
      <c r="E120" s="80" t="s">
        <v>122</v>
      </c>
      <c r="I120" s="66"/>
      <c r="J120" s="66"/>
      <c r="K120" s="66"/>
      <c r="L120" s="66"/>
      <c r="M120" s="66"/>
      <c r="N120" s="66"/>
      <c r="O120" s="66"/>
      <c r="P120" s="66"/>
      <c r="Q120" s="67"/>
      <c r="R120" s="66"/>
      <c r="S120" s="66"/>
      <c r="T120" s="66"/>
      <c r="U120" s="66"/>
      <c r="V120" s="66"/>
      <c r="W120" s="66"/>
      <c r="X120" s="66"/>
      <c r="Y120" s="66"/>
      <c r="Z120" s="107"/>
    </row>
    <row r="121" spans="1:26" ht="20.100000000000001" customHeight="1" x14ac:dyDescent="0.15">
      <c r="A121" s="78"/>
      <c r="B121" s="78"/>
      <c r="C121" s="102"/>
      <c r="D121" s="103"/>
      <c r="E121" s="108"/>
      <c r="F121" s="108"/>
      <c r="G121" s="108"/>
      <c r="H121" s="108"/>
      <c r="I121" s="105"/>
      <c r="J121" s="110" t="s">
        <v>168</v>
      </c>
      <c r="K121" s="109"/>
      <c r="L121" s="109"/>
      <c r="M121" s="109"/>
      <c r="N121" s="109"/>
      <c r="O121" s="109"/>
      <c r="P121" s="109"/>
      <c r="Q121" s="109"/>
      <c r="R121" s="109"/>
      <c r="S121" s="109"/>
      <c r="T121" s="109"/>
      <c r="U121" s="109"/>
      <c r="V121" s="109"/>
      <c r="W121" s="109"/>
      <c r="X121" s="109"/>
      <c r="Y121" s="109"/>
      <c r="Z121" s="107"/>
    </row>
    <row r="122" spans="1:26" ht="20.100000000000001" customHeight="1" x14ac:dyDescent="0.15">
      <c r="A122" s="78">
        <f>IFERROR(IF(AND(TRIM($I122)&lt;&gt;"", NOT(AND(ISNUMBER(VALUE(SUBSTITUTE($I122,"-",""))), IFERROR(SEARCH("-",$I122),0)&gt;0))),1001,0),3)</f>
        <v>0</v>
      </c>
      <c r="B122" s="78"/>
      <c r="C122" s="102"/>
      <c r="D122" s="103">
        <f>D120+1</f>
        <v>6</v>
      </c>
      <c r="E122" s="80" t="s">
        <v>3</v>
      </c>
      <c r="I122" s="35"/>
      <c r="J122" s="35"/>
      <c r="K122" s="35"/>
      <c r="L122" s="35"/>
      <c r="M122" s="35"/>
      <c r="O122" s="115" t="s">
        <v>116</v>
      </c>
      <c r="P122" s="1"/>
      <c r="Q122" s="80" t="s">
        <v>117</v>
      </c>
      <c r="Y122" s="109"/>
      <c r="Z122" s="107"/>
    </row>
    <row r="123" spans="1:26" ht="20.100000000000001" customHeight="1" x14ac:dyDescent="0.15">
      <c r="A123" s="78"/>
      <c r="B123" s="78"/>
      <c r="C123" s="111"/>
      <c r="D123" s="108"/>
      <c r="E123" s="108"/>
      <c r="F123" s="108"/>
      <c r="G123" s="108"/>
      <c r="H123" s="108"/>
      <c r="I123" s="105"/>
      <c r="J123" s="110" t="s">
        <v>169</v>
      </c>
      <c r="K123" s="109"/>
      <c r="L123" s="109"/>
      <c r="M123" s="109"/>
      <c r="N123" s="109"/>
      <c r="O123" s="109"/>
      <c r="P123" s="109"/>
      <c r="Q123" s="109"/>
      <c r="R123" s="109"/>
      <c r="S123" s="109"/>
      <c r="T123" s="109"/>
      <c r="U123" s="109"/>
      <c r="V123" s="109"/>
      <c r="W123" s="109"/>
      <c r="X123" s="109"/>
      <c r="Y123" s="109"/>
      <c r="Z123" s="107"/>
    </row>
    <row r="124" spans="1:26" ht="20.100000000000001" customHeight="1" x14ac:dyDescent="0.15">
      <c r="A124" s="78">
        <f>IFERROR(IF(AND(TRIM($I124)&lt;&gt;"", NOT(AND(ISNUMBER(VALUE(SUBSTITUTE($I124,"-",""))), IFERROR(SEARCH("-",$I124),0)&gt;0))),1001,0),3)</f>
        <v>0</v>
      </c>
      <c r="B124" s="78"/>
      <c r="C124" s="102"/>
      <c r="D124" s="103">
        <f>D122+1</f>
        <v>7</v>
      </c>
      <c r="E124" s="80" t="s">
        <v>4</v>
      </c>
      <c r="I124" s="35"/>
      <c r="J124" s="35"/>
      <c r="K124" s="35"/>
      <c r="L124" s="35"/>
      <c r="M124" s="35"/>
      <c r="N124" s="109"/>
      <c r="O124" s="109"/>
      <c r="P124" s="109"/>
      <c r="Q124" s="109"/>
      <c r="R124" s="109"/>
      <c r="S124" s="109"/>
      <c r="T124" s="109"/>
      <c r="U124" s="109"/>
      <c r="V124" s="109"/>
      <c r="W124" s="109"/>
      <c r="X124" s="109"/>
      <c r="Y124" s="109"/>
      <c r="Z124" s="107"/>
    </row>
    <row r="125" spans="1:26" ht="20.100000000000001" customHeight="1" x14ac:dyDescent="0.15">
      <c r="A125" s="78"/>
      <c r="B125" s="78"/>
      <c r="C125" s="111"/>
      <c r="D125" s="108"/>
      <c r="E125" s="108"/>
      <c r="F125" s="108"/>
      <c r="G125" s="108"/>
      <c r="H125" s="108"/>
      <c r="I125" s="105"/>
      <c r="J125" s="110" t="s">
        <v>169</v>
      </c>
      <c r="K125" s="109"/>
      <c r="L125" s="109"/>
      <c r="M125" s="109"/>
      <c r="N125" s="109"/>
      <c r="O125" s="109"/>
      <c r="P125" s="109"/>
      <c r="Q125" s="109"/>
      <c r="R125" s="109"/>
      <c r="S125" s="109"/>
      <c r="T125" s="109"/>
      <c r="U125" s="109"/>
      <c r="V125" s="109"/>
      <c r="W125" s="109"/>
      <c r="X125" s="109"/>
      <c r="Y125" s="109"/>
      <c r="Z125" s="107"/>
    </row>
    <row r="126" spans="1:26" ht="20.100000000000001" customHeight="1" x14ac:dyDescent="0.15">
      <c r="A126" s="78">
        <f>IFERROR(IF(AND(TRIM($I126)&lt;&gt;"", NOT(IFERROR(SEARCH("@",$I126),0)&gt;0)),1001,0),3)</f>
        <v>0</v>
      </c>
      <c r="B126" s="78"/>
      <c r="C126" s="102"/>
      <c r="D126" s="103">
        <f>D124+1</f>
        <v>8</v>
      </c>
      <c r="E126" s="80" t="s">
        <v>123</v>
      </c>
      <c r="I126" s="35"/>
      <c r="J126" s="35"/>
      <c r="K126" s="35"/>
      <c r="L126" s="35"/>
      <c r="M126" s="35"/>
      <c r="N126" s="35"/>
      <c r="O126" s="35"/>
      <c r="P126" s="35"/>
      <c r="Q126" s="75"/>
      <c r="R126" s="35"/>
      <c r="S126" s="35"/>
      <c r="T126" s="35"/>
      <c r="U126" s="35"/>
      <c r="V126" s="35"/>
      <c r="W126" s="35"/>
      <c r="X126" s="35"/>
      <c r="Y126" s="35"/>
      <c r="Z126" s="107"/>
    </row>
    <row r="127" spans="1:26" ht="20.100000000000001" customHeight="1" x14ac:dyDescent="0.15">
      <c r="A127" s="78"/>
      <c r="B127" s="78"/>
      <c r="C127" s="111"/>
      <c r="D127" s="108"/>
      <c r="E127" s="108"/>
      <c r="F127" s="108"/>
      <c r="G127" s="108"/>
      <c r="H127" s="108"/>
      <c r="I127" s="105"/>
      <c r="J127" s="116" t="s">
        <v>192</v>
      </c>
      <c r="K127" s="133"/>
      <c r="L127" s="109"/>
      <c r="M127" s="109"/>
      <c r="N127" s="109"/>
      <c r="O127" s="109"/>
      <c r="P127" s="109"/>
      <c r="Q127" s="134"/>
      <c r="R127" s="109"/>
      <c r="S127" s="109"/>
      <c r="T127" s="109"/>
      <c r="U127" s="109"/>
      <c r="V127" s="109"/>
      <c r="W127" s="109"/>
      <c r="X127" s="109"/>
      <c r="Y127" s="109"/>
      <c r="Z127" s="107"/>
    </row>
    <row r="128" spans="1:26" ht="20.100000000000001" customHeight="1" x14ac:dyDescent="0.15">
      <c r="A128" s="78"/>
      <c r="B128" s="78"/>
      <c r="C128" s="122"/>
      <c r="D128" s="123"/>
      <c r="E128" s="123"/>
      <c r="F128" s="123"/>
      <c r="G128" s="123"/>
      <c r="H128" s="123"/>
      <c r="I128" s="125"/>
      <c r="J128" s="124"/>
      <c r="K128" s="125"/>
      <c r="L128" s="124"/>
      <c r="M128" s="124"/>
      <c r="N128" s="124"/>
      <c r="O128" s="124"/>
      <c r="P128" s="124"/>
      <c r="Q128" s="147"/>
      <c r="R128" s="124"/>
      <c r="S128" s="124"/>
      <c r="T128" s="124"/>
      <c r="U128" s="124"/>
      <c r="V128" s="124"/>
      <c r="W128" s="124"/>
      <c r="X128" s="124"/>
      <c r="Y128" s="124"/>
      <c r="Z128" s="126"/>
    </row>
    <row r="129" spans="1:26" ht="20.100000000000001" customHeight="1" x14ac:dyDescent="0.15">
      <c r="A129" s="78"/>
      <c r="B129" s="78"/>
      <c r="C129" s="108"/>
      <c r="D129" s="108"/>
      <c r="E129" s="108"/>
      <c r="F129" s="108"/>
      <c r="G129" s="108"/>
      <c r="H129" s="108"/>
      <c r="I129" s="128"/>
      <c r="J129" s="128"/>
      <c r="K129" s="128"/>
      <c r="L129" s="128"/>
      <c r="M129" s="128"/>
      <c r="N129" s="128"/>
      <c r="O129" s="128"/>
      <c r="P129" s="128"/>
      <c r="Q129" s="148"/>
      <c r="R129" s="128"/>
      <c r="S129" s="128"/>
      <c r="T129" s="128"/>
      <c r="U129" s="128"/>
      <c r="V129" s="128"/>
      <c r="W129" s="128"/>
      <c r="X129" s="128"/>
      <c r="Y129" s="128"/>
      <c r="Z129" s="108"/>
    </row>
    <row r="130" spans="1:26" ht="15.75" hidden="1" customHeight="1" x14ac:dyDescent="0.15">
      <c r="A130" s="78"/>
      <c r="B130" s="78"/>
      <c r="C130" s="108"/>
      <c r="D130" s="108"/>
      <c r="E130" s="108"/>
      <c r="F130" s="108"/>
      <c r="G130" s="108"/>
      <c r="H130" s="108"/>
      <c r="I130" s="128"/>
      <c r="J130" s="128"/>
      <c r="K130" s="128"/>
      <c r="L130" s="128"/>
      <c r="M130" s="128"/>
      <c r="N130" s="128"/>
      <c r="O130" s="128"/>
      <c r="P130" s="128"/>
      <c r="Q130" s="148"/>
      <c r="R130" s="128"/>
      <c r="S130" s="128"/>
      <c r="T130" s="128"/>
      <c r="U130" s="128"/>
      <c r="V130" s="128"/>
      <c r="W130" s="128"/>
      <c r="X130" s="128"/>
      <c r="Y130" s="128"/>
      <c r="Z130" s="108"/>
    </row>
    <row r="131" spans="1:26" ht="15.75" hidden="1" customHeight="1" x14ac:dyDescent="0.15">
      <c r="A131" s="78"/>
      <c r="B131" s="78"/>
      <c r="C131" s="108"/>
      <c r="D131" s="108"/>
      <c r="E131" s="108"/>
      <c r="F131" s="108"/>
      <c r="G131" s="108"/>
      <c r="H131" s="108"/>
      <c r="I131" s="128"/>
      <c r="J131" s="128"/>
      <c r="K131" s="128"/>
      <c r="L131" s="128"/>
      <c r="M131" s="128"/>
      <c r="N131" s="128"/>
      <c r="O131" s="128"/>
      <c r="P131" s="128"/>
      <c r="Q131" s="148"/>
      <c r="R131" s="128"/>
      <c r="S131" s="128"/>
      <c r="T131" s="128"/>
      <c r="U131" s="128"/>
      <c r="V131" s="128"/>
      <c r="W131" s="128"/>
      <c r="X131" s="128"/>
      <c r="Y131" s="128"/>
      <c r="Z131" s="108"/>
    </row>
    <row r="132" spans="1:26" ht="15.75" hidden="1" customHeight="1" x14ac:dyDescent="0.15">
      <c r="A132" s="78"/>
      <c r="B132" s="78"/>
      <c r="C132" s="108"/>
      <c r="D132" s="108"/>
      <c r="E132" s="108"/>
      <c r="F132" s="108"/>
      <c r="G132" s="108"/>
      <c r="H132" s="108"/>
      <c r="I132" s="128"/>
      <c r="J132" s="128"/>
      <c r="K132" s="128"/>
      <c r="L132" s="128"/>
      <c r="M132" s="128"/>
      <c r="N132" s="128"/>
      <c r="O132" s="128"/>
      <c r="P132" s="128"/>
      <c r="Q132" s="148"/>
      <c r="R132" s="128"/>
      <c r="S132" s="128"/>
      <c r="T132" s="128"/>
      <c r="U132" s="128"/>
      <c r="V132" s="128"/>
      <c r="W132" s="128"/>
      <c r="X132" s="128"/>
      <c r="Y132" s="128"/>
      <c r="Z132" s="108"/>
    </row>
    <row r="133" spans="1:26" ht="15.75" hidden="1" customHeight="1" x14ac:dyDescent="0.15">
      <c r="A133" s="78"/>
      <c r="B133" s="78"/>
      <c r="C133" s="108"/>
      <c r="D133" s="108"/>
      <c r="E133" s="108"/>
      <c r="F133" s="108"/>
      <c r="G133" s="108"/>
      <c r="H133" s="108"/>
      <c r="I133" s="128"/>
      <c r="J133" s="128"/>
      <c r="K133" s="128"/>
      <c r="L133" s="128"/>
      <c r="M133" s="128"/>
      <c r="N133" s="128"/>
      <c r="O133" s="128"/>
      <c r="P133" s="128"/>
      <c r="Q133" s="148"/>
      <c r="R133" s="128"/>
      <c r="S133" s="128"/>
      <c r="T133" s="128"/>
      <c r="U133" s="128"/>
      <c r="V133" s="128"/>
      <c r="W133" s="128"/>
      <c r="X133" s="128"/>
      <c r="Y133" s="128"/>
      <c r="Z133" s="108"/>
    </row>
    <row r="134" spans="1:26" ht="15.75" hidden="1" customHeight="1" x14ac:dyDescent="0.15">
      <c r="A134" s="78"/>
      <c r="B134" s="78"/>
      <c r="C134" s="108"/>
      <c r="D134" s="108"/>
      <c r="E134" s="108"/>
      <c r="F134" s="108"/>
      <c r="G134" s="108"/>
      <c r="H134" s="108"/>
      <c r="I134" s="128"/>
      <c r="J134" s="128"/>
      <c r="K134" s="128"/>
      <c r="L134" s="128"/>
      <c r="M134" s="128"/>
      <c r="N134" s="128"/>
      <c r="O134" s="128"/>
      <c r="P134" s="128"/>
      <c r="Q134" s="148"/>
      <c r="R134" s="128"/>
      <c r="S134" s="128"/>
      <c r="T134" s="128"/>
      <c r="U134" s="128"/>
      <c r="V134" s="128"/>
      <c r="W134" s="128"/>
      <c r="X134" s="128"/>
      <c r="Y134" s="128"/>
      <c r="Z134" s="108"/>
    </row>
    <row r="135" spans="1:26" ht="15.75" hidden="1" customHeight="1" x14ac:dyDescent="0.15">
      <c r="A135" s="78"/>
      <c r="B135" s="78"/>
      <c r="C135" s="108"/>
      <c r="D135" s="108"/>
      <c r="E135" s="108"/>
      <c r="F135" s="108"/>
      <c r="G135" s="108"/>
      <c r="H135" s="108"/>
      <c r="I135" s="128"/>
      <c r="J135" s="128"/>
      <c r="K135" s="128"/>
      <c r="L135" s="128"/>
      <c r="M135" s="128"/>
      <c r="N135" s="128"/>
      <c r="O135" s="128"/>
      <c r="P135" s="128"/>
      <c r="Q135" s="148"/>
      <c r="R135" s="128"/>
      <c r="S135" s="128"/>
      <c r="T135" s="128"/>
      <c r="U135" s="128"/>
      <c r="V135" s="128"/>
      <c r="W135" s="128"/>
      <c r="X135" s="128"/>
      <c r="Y135" s="128"/>
      <c r="Z135" s="108"/>
    </row>
    <row r="136" spans="1:26" ht="15.75" hidden="1" customHeight="1" x14ac:dyDescent="0.15">
      <c r="A136" s="78"/>
      <c r="B136" s="78"/>
      <c r="C136" s="108"/>
      <c r="D136" s="108"/>
      <c r="E136" s="108"/>
      <c r="F136" s="108"/>
      <c r="G136" s="108"/>
      <c r="H136" s="108"/>
      <c r="I136" s="128"/>
      <c r="J136" s="128"/>
      <c r="K136" s="128"/>
      <c r="L136" s="128"/>
      <c r="M136" s="128"/>
      <c r="N136" s="128"/>
      <c r="O136" s="128"/>
      <c r="P136" s="128"/>
      <c r="Q136" s="148"/>
      <c r="R136" s="128"/>
      <c r="S136" s="128"/>
      <c r="T136" s="128"/>
      <c r="U136" s="128"/>
      <c r="V136" s="128"/>
      <c r="W136" s="128"/>
      <c r="X136" s="128"/>
      <c r="Y136" s="128"/>
      <c r="Z136" s="108"/>
    </row>
    <row r="137" spans="1:26" ht="15.75" hidden="1" customHeight="1" x14ac:dyDescent="0.15">
      <c r="A137" s="78"/>
      <c r="B137" s="78"/>
      <c r="C137" s="108"/>
      <c r="D137" s="108"/>
      <c r="E137" s="108"/>
      <c r="F137" s="108"/>
      <c r="G137" s="108"/>
      <c r="H137" s="108"/>
      <c r="I137" s="128"/>
      <c r="J137" s="128"/>
      <c r="K137" s="128"/>
      <c r="L137" s="128"/>
      <c r="M137" s="128"/>
      <c r="N137" s="128"/>
      <c r="O137" s="128"/>
      <c r="P137" s="128"/>
      <c r="Q137" s="148"/>
      <c r="R137" s="128"/>
      <c r="S137" s="128"/>
      <c r="T137" s="128"/>
      <c r="U137" s="128"/>
      <c r="V137" s="128"/>
      <c r="W137" s="128"/>
      <c r="X137" s="128"/>
      <c r="Y137" s="128"/>
      <c r="Z137" s="108"/>
    </row>
    <row r="138" spans="1:26" ht="15.75" hidden="1" customHeight="1" x14ac:dyDescent="0.15">
      <c r="A138" s="78"/>
      <c r="B138" s="78"/>
      <c r="C138" s="108"/>
      <c r="D138" s="108"/>
      <c r="E138" s="108"/>
      <c r="F138" s="108"/>
      <c r="G138" s="108"/>
      <c r="H138" s="108"/>
      <c r="I138" s="128"/>
      <c r="J138" s="128"/>
      <c r="K138" s="128"/>
      <c r="L138" s="128"/>
      <c r="M138" s="128"/>
      <c r="N138" s="128"/>
      <c r="O138" s="128"/>
      <c r="P138" s="128"/>
      <c r="Q138" s="148"/>
      <c r="R138" s="128"/>
      <c r="S138" s="128"/>
      <c r="T138" s="128"/>
      <c r="U138" s="128"/>
      <c r="V138" s="128"/>
      <c r="W138" s="128"/>
      <c r="X138" s="128"/>
      <c r="Y138" s="128"/>
      <c r="Z138" s="108"/>
    </row>
    <row r="139" spans="1:26" ht="15.75" hidden="1" customHeight="1" x14ac:dyDescent="0.15">
      <c r="A139" s="78"/>
      <c r="B139" s="78"/>
      <c r="C139" s="108"/>
      <c r="D139" s="108"/>
      <c r="E139" s="108"/>
      <c r="F139" s="108"/>
      <c r="G139" s="108"/>
      <c r="H139" s="108"/>
      <c r="I139" s="128"/>
      <c r="J139" s="128"/>
      <c r="K139" s="128"/>
      <c r="L139" s="128"/>
      <c r="M139" s="128"/>
      <c r="N139" s="128"/>
      <c r="O139" s="128"/>
      <c r="P139" s="128"/>
      <c r="Q139" s="148"/>
      <c r="R139" s="128"/>
      <c r="S139" s="128"/>
      <c r="T139" s="128"/>
      <c r="U139" s="128"/>
      <c r="V139" s="128"/>
      <c r="W139" s="128"/>
      <c r="X139" s="128"/>
      <c r="Y139" s="128"/>
      <c r="Z139" s="108"/>
    </row>
    <row r="140" spans="1:26" ht="15.75" hidden="1" customHeight="1" x14ac:dyDescent="0.15">
      <c r="A140" s="78"/>
      <c r="B140" s="78"/>
      <c r="C140" s="108"/>
      <c r="D140" s="108"/>
      <c r="E140" s="108"/>
      <c r="F140" s="108"/>
      <c r="G140" s="108"/>
      <c r="H140" s="108"/>
      <c r="I140" s="128"/>
      <c r="J140" s="128"/>
      <c r="K140" s="128"/>
      <c r="L140" s="128"/>
      <c r="M140" s="128"/>
      <c r="N140" s="128"/>
      <c r="O140" s="128"/>
      <c r="P140" s="128"/>
      <c r="Q140" s="148"/>
      <c r="R140" s="128"/>
      <c r="S140" s="128"/>
      <c r="T140" s="128"/>
      <c r="U140" s="128"/>
      <c r="V140" s="128"/>
      <c r="W140" s="128"/>
      <c r="X140" s="128"/>
      <c r="Y140" s="128"/>
      <c r="Z140" s="108"/>
    </row>
    <row r="141" spans="1:26" ht="15.75" hidden="1" customHeight="1" x14ac:dyDescent="0.15">
      <c r="A141" s="78"/>
      <c r="B141" s="78"/>
      <c r="C141" s="108"/>
      <c r="D141" s="108"/>
      <c r="E141" s="108"/>
      <c r="F141" s="108"/>
      <c r="G141" s="108"/>
      <c r="H141" s="108"/>
      <c r="I141" s="128"/>
      <c r="J141" s="128"/>
      <c r="K141" s="128"/>
      <c r="L141" s="128"/>
      <c r="M141" s="128"/>
      <c r="N141" s="128"/>
      <c r="O141" s="128"/>
      <c r="P141" s="128"/>
      <c r="Q141" s="148"/>
      <c r="R141" s="128"/>
      <c r="S141" s="128"/>
      <c r="T141" s="128"/>
      <c r="U141" s="128"/>
      <c r="V141" s="128"/>
      <c r="W141" s="128"/>
      <c r="X141" s="128"/>
      <c r="Y141" s="128"/>
      <c r="Z141" s="108"/>
    </row>
    <row r="142" spans="1:26" ht="15.75" hidden="1" customHeight="1" x14ac:dyDescent="0.15">
      <c r="A142" s="78"/>
      <c r="B142" s="78"/>
      <c r="C142" s="108"/>
      <c r="D142" s="108"/>
      <c r="E142" s="108"/>
      <c r="F142" s="108"/>
      <c r="G142" s="108"/>
      <c r="H142" s="108"/>
      <c r="I142" s="128"/>
      <c r="J142" s="128"/>
      <c r="K142" s="128"/>
      <c r="L142" s="128"/>
      <c r="M142" s="128"/>
      <c r="N142" s="128"/>
      <c r="O142" s="128"/>
      <c r="P142" s="128"/>
      <c r="Q142" s="148"/>
      <c r="R142" s="128"/>
      <c r="S142" s="128"/>
      <c r="T142" s="128"/>
      <c r="U142" s="128"/>
      <c r="V142" s="128"/>
      <c r="W142" s="128"/>
      <c r="X142" s="128"/>
      <c r="Y142" s="128"/>
      <c r="Z142" s="108"/>
    </row>
    <row r="143" spans="1:26" ht="15.75" hidden="1" customHeight="1" x14ac:dyDescent="0.15">
      <c r="A143" s="78"/>
      <c r="B143" s="78"/>
      <c r="C143" s="108"/>
      <c r="D143" s="108"/>
      <c r="E143" s="108"/>
      <c r="F143" s="108"/>
      <c r="G143" s="108"/>
      <c r="H143" s="108"/>
      <c r="I143" s="128"/>
      <c r="J143" s="128"/>
      <c r="K143" s="128"/>
      <c r="L143" s="128"/>
      <c r="M143" s="128"/>
      <c r="N143" s="128"/>
      <c r="O143" s="128"/>
      <c r="P143" s="128"/>
      <c r="Q143" s="148"/>
      <c r="R143" s="128"/>
      <c r="S143" s="128"/>
      <c r="T143" s="128"/>
      <c r="U143" s="128"/>
      <c r="V143" s="128"/>
      <c r="W143" s="128"/>
      <c r="X143" s="128"/>
      <c r="Y143" s="128"/>
      <c r="Z143" s="108"/>
    </row>
    <row r="144" spans="1:26" ht="15.75" hidden="1" customHeight="1" x14ac:dyDescent="0.15">
      <c r="A144" s="78"/>
      <c r="B144" s="78"/>
      <c r="C144" s="108"/>
      <c r="D144" s="108"/>
      <c r="E144" s="108"/>
      <c r="F144" s="108"/>
      <c r="G144" s="108"/>
      <c r="H144" s="108"/>
      <c r="I144" s="128"/>
      <c r="J144" s="128"/>
      <c r="K144" s="128"/>
      <c r="L144" s="128"/>
      <c r="M144" s="128"/>
      <c r="N144" s="128"/>
      <c r="O144" s="128"/>
      <c r="P144" s="128"/>
      <c r="Q144" s="148"/>
      <c r="R144" s="128"/>
      <c r="S144" s="128"/>
      <c r="T144" s="128"/>
      <c r="U144" s="128"/>
      <c r="V144" s="128"/>
      <c r="W144" s="128"/>
      <c r="X144" s="128"/>
      <c r="Y144" s="128"/>
      <c r="Z144" s="108"/>
    </row>
    <row r="145" spans="1:26" ht="15.75" hidden="1" customHeight="1" x14ac:dyDescent="0.15">
      <c r="A145" s="78"/>
      <c r="B145" s="78"/>
      <c r="C145" s="108"/>
      <c r="D145" s="108"/>
      <c r="E145" s="108"/>
      <c r="F145" s="108"/>
      <c r="G145" s="108"/>
      <c r="H145" s="108"/>
      <c r="I145" s="128"/>
      <c r="J145" s="128"/>
      <c r="K145" s="128"/>
      <c r="L145" s="128"/>
      <c r="M145" s="128"/>
      <c r="N145" s="128"/>
      <c r="O145" s="128"/>
      <c r="P145" s="128"/>
      <c r="Q145" s="148"/>
      <c r="R145" s="128"/>
      <c r="S145" s="128"/>
      <c r="T145" s="128"/>
      <c r="U145" s="128"/>
      <c r="V145" s="128"/>
      <c r="W145" s="128"/>
      <c r="X145" s="128"/>
      <c r="Y145" s="128"/>
      <c r="Z145" s="108"/>
    </row>
    <row r="146" spans="1:26" ht="15.75" hidden="1" customHeight="1" x14ac:dyDescent="0.15">
      <c r="A146" s="78"/>
      <c r="B146" s="78"/>
      <c r="C146" s="108"/>
      <c r="D146" s="108"/>
      <c r="E146" s="108"/>
      <c r="F146" s="108"/>
      <c r="G146" s="108"/>
      <c r="H146" s="108"/>
      <c r="I146" s="128"/>
      <c r="J146" s="128"/>
      <c r="K146" s="128"/>
      <c r="L146" s="128"/>
      <c r="M146" s="128"/>
      <c r="N146" s="128"/>
      <c r="O146" s="128"/>
      <c r="P146" s="128"/>
      <c r="Q146" s="148"/>
      <c r="R146" s="128"/>
      <c r="S146" s="128"/>
      <c r="T146" s="128"/>
      <c r="U146" s="128"/>
      <c r="V146" s="128"/>
      <c r="W146" s="128"/>
      <c r="X146" s="128"/>
      <c r="Y146" s="128"/>
      <c r="Z146" s="108"/>
    </row>
    <row r="147" spans="1:26" ht="15.75" hidden="1" customHeight="1" x14ac:dyDescent="0.15">
      <c r="A147" s="78"/>
      <c r="B147" s="78"/>
      <c r="C147" s="108"/>
      <c r="D147" s="108"/>
      <c r="E147" s="108"/>
      <c r="F147" s="108"/>
      <c r="G147" s="108"/>
      <c r="H147" s="108"/>
      <c r="I147" s="128"/>
      <c r="J147" s="128"/>
      <c r="K147" s="128"/>
      <c r="L147" s="128"/>
      <c r="M147" s="128"/>
      <c r="N147" s="128"/>
      <c r="O147" s="128"/>
      <c r="P147" s="128"/>
      <c r="Q147" s="148"/>
      <c r="R147" s="128"/>
      <c r="S147" s="128"/>
      <c r="T147" s="128"/>
      <c r="U147" s="128"/>
      <c r="V147" s="128"/>
      <c r="W147" s="128"/>
      <c r="X147" s="128"/>
      <c r="Y147" s="128"/>
      <c r="Z147" s="108"/>
    </row>
    <row r="148" spans="1:26" ht="15.75" hidden="1" customHeight="1" x14ac:dyDescent="0.15">
      <c r="A148" s="78"/>
      <c r="B148" s="78"/>
      <c r="C148" s="108"/>
      <c r="D148" s="108"/>
      <c r="E148" s="108"/>
      <c r="F148" s="108"/>
      <c r="G148" s="108"/>
      <c r="H148" s="108"/>
      <c r="I148" s="128"/>
      <c r="J148" s="128"/>
      <c r="K148" s="128"/>
      <c r="L148" s="128"/>
      <c r="M148" s="128"/>
      <c r="N148" s="128"/>
      <c r="O148" s="128"/>
      <c r="P148" s="128"/>
      <c r="Q148" s="148"/>
      <c r="R148" s="128"/>
      <c r="S148" s="128"/>
      <c r="T148" s="128"/>
      <c r="U148" s="128"/>
      <c r="V148" s="128"/>
      <c r="W148" s="128"/>
      <c r="X148" s="128"/>
      <c r="Y148" s="128"/>
      <c r="Z148" s="108"/>
    </row>
    <row r="149" spans="1:26" ht="20.100000000000001" customHeight="1" x14ac:dyDescent="0.15">
      <c r="A149" s="78"/>
      <c r="B149" s="78"/>
      <c r="C149" s="108"/>
      <c r="D149" s="108"/>
      <c r="E149" s="108"/>
      <c r="F149" s="108"/>
      <c r="G149" s="108"/>
      <c r="H149" s="108"/>
      <c r="I149" s="128"/>
      <c r="J149" s="108"/>
      <c r="K149" s="108"/>
      <c r="L149" s="108"/>
      <c r="M149" s="108"/>
      <c r="N149" s="108"/>
      <c r="O149" s="108"/>
      <c r="P149" s="108"/>
      <c r="Q149" s="149"/>
      <c r="R149" s="108"/>
      <c r="S149" s="108"/>
      <c r="T149" s="108"/>
      <c r="U149" s="108"/>
      <c r="V149" s="108"/>
      <c r="W149" s="108"/>
      <c r="X149" s="108"/>
      <c r="Y149" s="108"/>
      <c r="Z149" s="108"/>
    </row>
    <row r="150" spans="1:26" ht="20.100000000000001" customHeight="1" x14ac:dyDescent="0.15">
      <c r="A150" s="78"/>
      <c r="B150" s="78"/>
      <c r="C150" s="95" t="s">
        <v>157</v>
      </c>
      <c r="D150" s="96"/>
      <c r="E150" s="96"/>
      <c r="F150" s="96"/>
      <c r="G150" s="96"/>
      <c r="H150" s="97"/>
      <c r="I150" s="129"/>
      <c r="K150" s="129"/>
    </row>
    <row r="151" spans="1:26" ht="20.100000000000001" customHeight="1" x14ac:dyDescent="0.15">
      <c r="A151" s="78"/>
      <c r="B151" s="78"/>
      <c r="C151" s="98"/>
      <c r="D151" s="99"/>
      <c r="E151" s="99"/>
      <c r="F151" s="99"/>
      <c r="G151" s="99"/>
      <c r="H151" s="99"/>
      <c r="I151" s="100"/>
      <c r="J151" s="100"/>
      <c r="K151" s="100"/>
      <c r="L151" s="100"/>
      <c r="M151" s="100"/>
      <c r="N151" s="100"/>
      <c r="O151" s="100"/>
      <c r="P151" s="100"/>
      <c r="Q151" s="100"/>
      <c r="R151" s="100"/>
      <c r="S151" s="100"/>
      <c r="T151" s="100"/>
      <c r="U151" s="100"/>
      <c r="V151" s="100"/>
      <c r="W151" s="100"/>
      <c r="X151" s="100"/>
      <c r="Y151" s="100"/>
      <c r="Z151" s="101"/>
    </row>
    <row r="152" spans="1:26" ht="20.100000000000001" customHeight="1" x14ac:dyDescent="0.15">
      <c r="A152" s="78"/>
      <c r="B152" s="78"/>
      <c r="C152" s="98"/>
      <c r="D152" s="150" t="s">
        <v>70</v>
      </c>
      <c r="E152" s="130"/>
      <c r="F152" s="130"/>
      <c r="G152" s="130"/>
      <c r="H152" s="130"/>
      <c r="I152" s="130"/>
      <c r="J152" s="130"/>
      <c r="K152" s="130"/>
      <c r="L152" s="130"/>
      <c r="M152" s="130"/>
      <c r="N152" s="130"/>
      <c r="O152" s="130"/>
      <c r="P152" s="130"/>
      <c r="Q152" s="130"/>
      <c r="R152" s="130"/>
      <c r="S152" s="130"/>
      <c r="T152" s="130"/>
      <c r="U152" s="130"/>
      <c r="V152" s="130"/>
      <c r="W152" s="130"/>
      <c r="X152" s="109"/>
      <c r="Y152" s="108"/>
      <c r="Z152" s="107"/>
    </row>
    <row r="153" spans="1:26" ht="20.100000000000001" customHeight="1" x14ac:dyDescent="0.15">
      <c r="A153" s="78">
        <f>IFERROR(IF(AND($I153&lt;&gt;"しない", $I153&lt;&gt;"する"),1001,0),3)</f>
        <v>0</v>
      </c>
      <c r="B153" s="78"/>
      <c r="C153" s="102"/>
      <c r="D153" s="103">
        <v>1</v>
      </c>
      <c r="E153" s="108" t="s">
        <v>71</v>
      </c>
      <c r="F153" s="108"/>
      <c r="G153" s="108"/>
      <c r="H153" s="108"/>
      <c r="I153" s="35" t="s">
        <v>196</v>
      </c>
      <c r="J153" s="68"/>
      <c r="K153" s="68"/>
      <c r="L153" s="68"/>
      <c r="M153" s="68"/>
      <c r="N153" s="108"/>
      <c r="O153" s="108"/>
      <c r="P153" s="108"/>
      <c r="Q153" s="108"/>
      <c r="R153" s="108"/>
      <c r="S153" s="108"/>
      <c r="T153" s="108"/>
      <c r="U153" s="108"/>
      <c r="Z153" s="151"/>
    </row>
    <row r="154" spans="1:26" ht="20.100000000000001" customHeight="1" x14ac:dyDescent="0.15">
      <c r="A154" s="78"/>
      <c r="B154" s="78"/>
      <c r="C154" s="111"/>
      <c r="D154" s="108"/>
      <c r="E154" s="108"/>
      <c r="F154" s="108"/>
      <c r="G154" s="108"/>
      <c r="H154" s="108"/>
      <c r="I154" s="152"/>
      <c r="J154" s="110" t="s">
        <v>72</v>
      </c>
      <c r="K154" s="110"/>
      <c r="L154" s="110"/>
      <c r="M154" s="110"/>
      <c r="N154" s="110"/>
      <c r="O154" s="110"/>
      <c r="P154" s="110"/>
      <c r="Q154" s="110"/>
      <c r="R154" s="110"/>
      <c r="S154" s="110"/>
      <c r="T154" s="110"/>
      <c r="U154" s="108"/>
      <c r="Z154" s="151"/>
    </row>
    <row r="155" spans="1:26" ht="20.100000000000001" customHeight="1" x14ac:dyDescent="0.15">
      <c r="A155" s="78">
        <f>IFERROR(IF(AND($I153="する",OR(TRIM($I155)="", NOT(OR(IFERROR(SEARCH(" ",$I155),0)&gt;0, IFERROR(SEARCH("　",$I155),0)&gt;0)))),1001,0),3)</f>
        <v>0</v>
      </c>
      <c r="B155" s="78"/>
      <c r="C155" s="102"/>
      <c r="D155" s="103">
        <v>2</v>
      </c>
      <c r="E155" s="80" t="s">
        <v>170</v>
      </c>
      <c r="I155" s="35"/>
      <c r="J155" s="35"/>
      <c r="K155" s="35"/>
      <c r="L155" s="35"/>
      <c r="M155" s="35"/>
      <c r="N155" s="35"/>
      <c r="O155" s="35"/>
      <c r="P155" s="35"/>
      <c r="Q155" s="35"/>
      <c r="R155" s="35"/>
      <c r="S155" s="35"/>
      <c r="T155" s="35"/>
      <c r="U155" s="35"/>
      <c r="V155" s="35"/>
      <c r="W155" s="35"/>
      <c r="X155" s="35"/>
      <c r="Y155" s="35"/>
      <c r="Z155" s="107"/>
    </row>
    <row r="156" spans="1:26" ht="20.100000000000001" customHeight="1" x14ac:dyDescent="0.15">
      <c r="A156" s="78"/>
      <c r="B156" s="78"/>
      <c r="C156" s="102"/>
      <c r="D156" s="103"/>
      <c r="E156" s="108"/>
      <c r="F156" s="108"/>
      <c r="G156" s="108"/>
      <c r="H156" s="108"/>
      <c r="I156" s="114"/>
      <c r="J156" s="110" t="s">
        <v>161</v>
      </c>
      <c r="K156" s="110"/>
      <c r="L156" s="110"/>
      <c r="M156" s="110"/>
      <c r="N156" s="110"/>
      <c r="O156" s="110"/>
      <c r="P156" s="110"/>
      <c r="Q156" s="110"/>
      <c r="R156" s="110"/>
      <c r="S156" s="110"/>
      <c r="T156" s="110"/>
      <c r="U156" s="110"/>
      <c r="V156" s="110"/>
      <c r="W156" s="110"/>
      <c r="X156" s="110"/>
      <c r="Y156" s="110"/>
      <c r="Z156" s="107"/>
    </row>
    <row r="157" spans="1:26" ht="20.100000000000001" customHeight="1" x14ac:dyDescent="0.15">
      <c r="A157" s="78">
        <f>IFERROR(IF(AND($I153="する",OR(TRIM($I157)="", NOT(OR(IFERROR(SEARCH(" ",$I157),0)&gt;0, IFERROR(SEARCH("　",$I157),0)&gt;0)))),1001,0),3)</f>
        <v>0</v>
      </c>
      <c r="B157" s="78"/>
      <c r="C157" s="102"/>
      <c r="D157" s="103">
        <v>3</v>
      </c>
      <c r="E157" s="80" t="s">
        <v>171</v>
      </c>
      <c r="I157" s="35"/>
      <c r="J157" s="35"/>
      <c r="K157" s="35"/>
      <c r="L157" s="35"/>
      <c r="M157" s="35"/>
      <c r="N157" s="35"/>
      <c r="O157" s="35"/>
      <c r="P157" s="35"/>
      <c r="Q157" s="35"/>
      <c r="R157" s="35"/>
      <c r="S157" s="35"/>
      <c r="T157" s="35"/>
      <c r="U157" s="35"/>
      <c r="V157" s="35"/>
      <c r="W157" s="35"/>
      <c r="X157" s="35"/>
      <c r="Y157" s="35"/>
      <c r="Z157" s="107"/>
    </row>
    <row r="158" spans="1:26" ht="20.100000000000001" customHeight="1" x14ac:dyDescent="0.15">
      <c r="A158" s="78"/>
      <c r="B158" s="78"/>
      <c r="C158" s="111"/>
      <c r="D158" s="108"/>
      <c r="E158" s="108"/>
      <c r="F158" s="108"/>
      <c r="G158" s="108"/>
      <c r="H158" s="108"/>
      <c r="I158" s="114"/>
      <c r="J158" s="110" t="s">
        <v>5</v>
      </c>
      <c r="K158" s="110"/>
      <c r="L158" s="110"/>
      <c r="M158" s="110"/>
      <c r="N158" s="110"/>
      <c r="O158" s="110"/>
      <c r="P158" s="110"/>
      <c r="Q158" s="110"/>
      <c r="R158" s="110"/>
      <c r="S158" s="110"/>
      <c r="T158" s="110"/>
      <c r="U158" s="110"/>
      <c r="V158" s="110"/>
      <c r="W158" s="110"/>
      <c r="X158" s="110"/>
      <c r="Y158" s="110"/>
      <c r="Z158" s="107"/>
    </row>
    <row r="159" spans="1:26" ht="20.100000000000001" customHeight="1" x14ac:dyDescent="0.15">
      <c r="A159" s="78">
        <f>IFERROR(IF(AND($I153="する",OR(TRIM($I159)="", LEN($I159)&lt;&gt;8, NOT(ISNUMBER(VALUE($I159))), IFERROR(SEARCH("-", $I159),0)&gt;0)),1001,0),3)</f>
        <v>0</v>
      </c>
      <c r="B159" s="78"/>
      <c r="C159" s="102"/>
      <c r="D159" s="103">
        <v>4</v>
      </c>
      <c r="E159" s="80" t="s">
        <v>112</v>
      </c>
      <c r="I159" s="35"/>
      <c r="J159" s="35"/>
      <c r="K159" s="35"/>
      <c r="L159" s="35"/>
      <c r="M159" s="35"/>
      <c r="N159" s="108"/>
      <c r="O159" s="108"/>
      <c r="P159" s="108"/>
      <c r="Q159" s="108"/>
      <c r="R159" s="108"/>
      <c r="S159" s="108"/>
      <c r="T159" s="108"/>
      <c r="U159" s="108"/>
      <c r="V159" s="108"/>
      <c r="W159" s="108"/>
      <c r="X159" s="108"/>
      <c r="Y159" s="108"/>
      <c r="Z159" s="107"/>
    </row>
    <row r="160" spans="1:26" ht="20.100000000000001" customHeight="1" x14ac:dyDescent="0.15">
      <c r="A160" s="78"/>
      <c r="B160" s="78"/>
      <c r="C160" s="111"/>
      <c r="D160" s="108"/>
      <c r="E160" s="108"/>
      <c r="F160" s="108"/>
      <c r="G160" s="108"/>
      <c r="H160" s="108"/>
      <c r="I160" s="105"/>
      <c r="J160" s="110" t="s">
        <v>182</v>
      </c>
      <c r="K160" s="109"/>
      <c r="L160" s="109"/>
      <c r="M160" s="109"/>
      <c r="N160" s="109"/>
      <c r="O160" s="109"/>
      <c r="P160" s="109"/>
      <c r="Q160" s="109"/>
      <c r="R160" s="109"/>
      <c r="S160" s="109"/>
      <c r="T160" s="109"/>
      <c r="U160" s="109"/>
      <c r="V160" s="109"/>
      <c r="W160" s="109"/>
      <c r="X160" s="109"/>
      <c r="Y160" s="109"/>
      <c r="Z160" s="107"/>
    </row>
    <row r="161" spans="1:27" ht="20.100000000000001" customHeight="1" x14ac:dyDescent="0.15">
      <c r="A161" s="78">
        <f>IFERROR(IF(AND($I153="する",TRIM($I161)=""),1001,0),3)</f>
        <v>0</v>
      </c>
      <c r="B161" s="78"/>
      <c r="C161" s="102"/>
      <c r="D161" s="103">
        <v>5</v>
      </c>
      <c r="E161" s="80" t="s">
        <v>0</v>
      </c>
      <c r="I161" s="64"/>
      <c r="J161" s="65"/>
      <c r="K161" s="65"/>
      <c r="L161" s="65"/>
      <c r="M161" s="65"/>
      <c r="N161" s="108"/>
      <c r="O161" s="108"/>
      <c r="P161" s="108"/>
      <c r="Q161" s="108"/>
      <c r="R161" s="108"/>
      <c r="S161" s="108"/>
      <c r="T161" s="108"/>
      <c r="U161" s="108"/>
      <c r="V161" s="108"/>
      <c r="W161" s="108"/>
      <c r="X161" s="108"/>
      <c r="Y161" s="108"/>
      <c r="Z161" s="107"/>
    </row>
    <row r="162" spans="1:27" ht="20.100000000000001" customHeight="1" x14ac:dyDescent="0.15">
      <c r="A162" s="78"/>
      <c r="B162" s="78"/>
      <c r="C162" s="102"/>
      <c r="D162" s="103"/>
      <c r="E162" s="108"/>
      <c r="F162" s="108"/>
      <c r="G162" s="108"/>
      <c r="H162" s="108"/>
      <c r="I162" s="105"/>
      <c r="J162" s="110" t="s">
        <v>193</v>
      </c>
      <c r="K162" s="109"/>
      <c r="L162" s="109"/>
      <c r="M162" s="109"/>
      <c r="N162" s="109"/>
      <c r="O162" s="109"/>
      <c r="P162" s="109"/>
      <c r="Q162" s="109"/>
      <c r="R162" s="109"/>
      <c r="S162" s="109"/>
      <c r="T162" s="109"/>
      <c r="U162" s="109"/>
      <c r="V162" s="109"/>
      <c r="W162" s="109"/>
      <c r="X162" s="109"/>
      <c r="Y162" s="109"/>
      <c r="Z162" s="107"/>
    </row>
    <row r="163" spans="1:27" ht="20.100000000000001" customHeight="1" x14ac:dyDescent="0.15">
      <c r="A163" s="78">
        <f>IFERROR(IF(AND($I153="する",AND($I163&lt;&gt;"", OR(ISERROR(FIND("@"&amp;LEFT($I163,3)&amp;"@", 都道府県3))=FALSE, ISERROR(FIND("@"&amp;LEFT($I163,4)&amp;"@",都道府県4))=FALSE))=FALSE),1001,0),3)</f>
        <v>0</v>
      </c>
      <c r="B163" s="78"/>
      <c r="C163" s="102"/>
      <c r="D163" s="103">
        <v>6</v>
      </c>
      <c r="E163" s="80" t="s">
        <v>122</v>
      </c>
      <c r="I163" s="66"/>
      <c r="J163" s="66"/>
      <c r="K163" s="66"/>
      <c r="L163" s="66"/>
      <c r="M163" s="66"/>
      <c r="N163" s="66"/>
      <c r="O163" s="66"/>
      <c r="P163" s="66"/>
      <c r="Q163" s="67"/>
      <c r="R163" s="66"/>
      <c r="S163" s="66"/>
      <c r="T163" s="66"/>
      <c r="U163" s="66"/>
      <c r="V163" s="66"/>
      <c r="W163" s="66"/>
      <c r="X163" s="66"/>
      <c r="Y163" s="66"/>
      <c r="Z163" s="107"/>
    </row>
    <row r="164" spans="1:27" ht="20.100000000000001" customHeight="1" x14ac:dyDescent="0.15">
      <c r="A164" s="78"/>
      <c r="B164" s="78"/>
      <c r="C164" s="102"/>
      <c r="D164" s="103"/>
      <c r="E164" s="108"/>
      <c r="F164" s="108"/>
      <c r="G164" s="108"/>
      <c r="H164" s="108"/>
      <c r="I164" s="105"/>
      <c r="J164" s="110" t="s">
        <v>9</v>
      </c>
      <c r="K164" s="109"/>
      <c r="L164" s="109"/>
      <c r="M164" s="109"/>
      <c r="N164" s="109"/>
      <c r="O164" s="109"/>
      <c r="P164" s="109"/>
      <c r="Q164" s="109"/>
      <c r="R164" s="109"/>
      <c r="S164" s="109"/>
      <c r="T164" s="109"/>
      <c r="U164" s="109"/>
      <c r="V164" s="109"/>
      <c r="W164" s="109"/>
      <c r="X164" s="109"/>
      <c r="Y164" s="109"/>
      <c r="Z164" s="107"/>
    </row>
    <row r="165" spans="1:27" ht="20.100000000000001" customHeight="1" x14ac:dyDescent="0.15">
      <c r="A165" s="78">
        <f>IFERROR(IF(AND($I153="する",NOT(AND(TRIM($I165)&lt;&gt;"",ISNUMBER(VALUE(SUBSTITUTE($I165,"-",""))),IFERROR(SEARCH("-",$I165),0)&gt;0))),1001,0),3)</f>
        <v>0</v>
      </c>
      <c r="B165" s="78"/>
      <c r="C165" s="102"/>
      <c r="D165" s="103">
        <v>7</v>
      </c>
      <c r="E165" s="80" t="s">
        <v>3</v>
      </c>
      <c r="I165" s="35"/>
      <c r="J165" s="35"/>
      <c r="K165" s="35"/>
      <c r="L165" s="35"/>
      <c r="M165" s="35"/>
      <c r="Y165" s="109"/>
      <c r="Z165" s="107"/>
    </row>
    <row r="166" spans="1:27" ht="20.100000000000001" customHeight="1" x14ac:dyDescent="0.15">
      <c r="A166" s="78"/>
      <c r="B166" s="78"/>
      <c r="C166" s="111"/>
      <c r="D166" s="108"/>
      <c r="E166" s="108"/>
      <c r="F166" s="108"/>
      <c r="G166" s="108"/>
      <c r="H166" s="108"/>
      <c r="I166" s="105"/>
      <c r="J166" s="110" t="s">
        <v>162</v>
      </c>
      <c r="K166" s="109"/>
      <c r="L166" s="109"/>
      <c r="M166" s="109"/>
      <c r="N166" s="109"/>
      <c r="O166" s="109"/>
      <c r="P166" s="109"/>
      <c r="Q166" s="109"/>
      <c r="R166" s="109"/>
      <c r="S166" s="109"/>
      <c r="T166" s="109"/>
      <c r="U166" s="109"/>
      <c r="V166" s="109"/>
      <c r="W166" s="109"/>
      <c r="X166" s="109"/>
      <c r="Y166" s="109"/>
      <c r="Z166" s="107"/>
    </row>
    <row r="167" spans="1:27" ht="20.100000000000001" customHeight="1" x14ac:dyDescent="0.15">
      <c r="A167" s="78">
        <f>IFERROR(IF(AND($I153="する",AND(TRIM($I167)&lt;&gt;"",NOT(AND(ISNUMBER(VALUE(SUBSTITUTE($I167,"-",""))),IFERROR(SEARCH("-",$I167),0)&gt;0)))),1001,0),3)</f>
        <v>0</v>
      </c>
      <c r="B167" s="78"/>
      <c r="C167" s="102"/>
      <c r="D167" s="103">
        <v>8</v>
      </c>
      <c r="E167" s="80" t="s">
        <v>4</v>
      </c>
      <c r="I167" s="35"/>
      <c r="J167" s="35"/>
      <c r="K167" s="35"/>
      <c r="L167" s="35"/>
      <c r="M167" s="35"/>
      <c r="N167" s="109"/>
      <c r="O167" s="109"/>
      <c r="P167" s="109"/>
      <c r="Q167" s="109"/>
      <c r="R167" s="109"/>
      <c r="S167" s="109"/>
      <c r="T167" s="109"/>
      <c r="U167" s="109"/>
      <c r="V167" s="109"/>
      <c r="W167" s="109"/>
      <c r="X167" s="109"/>
      <c r="Y167" s="109"/>
      <c r="Z167" s="107"/>
    </row>
    <row r="168" spans="1:27" ht="20.100000000000001" customHeight="1" x14ac:dyDescent="0.15">
      <c r="A168" s="78"/>
      <c r="B168" s="78"/>
      <c r="C168" s="111"/>
      <c r="D168" s="108"/>
      <c r="E168" s="108"/>
      <c r="F168" s="108"/>
      <c r="G168" s="108"/>
      <c r="H168" s="108"/>
      <c r="I168" s="105"/>
      <c r="J168" s="110" t="s">
        <v>162</v>
      </c>
      <c r="K168" s="109"/>
      <c r="L168" s="109"/>
      <c r="M168" s="109"/>
      <c r="N168" s="109"/>
      <c r="O168" s="109"/>
      <c r="P168" s="109"/>
      <c r="Q168" s="109"/>
      <c r="R168" s="109"/>
      <c r="S168" s="109"/>
      <c r="T168" s="109"/>
      <c r="U168" s="109"/>
      <c r="V168" s="109"/>
      <c r="W168" s="109"/>
      <c r="X168" s="109"/>
      <c r="Y168" s="109"/>
      <c r="Z168" s="107"/>
    </row>
    <row r="169" spans="1:27" ht="20.100000000000001" customHeight="1" x14ac:dyDescent="0.15">
      <c r="A169" s="78">
        <f>IFERROR(IF(AND($I153="する",AND(TRIM($I169)&lt;&gt;"", NOT(IFERROR(SEARCH("@",$I169),0)&gt;0))),1001,0),3)</f>
        <v>0</v>
      </c>
      <c r="B169" s="78"/>
      <c r="C169" s="102"/>
      <c r="D169" s="103">
        <v>9</v>
      </c>
      <c r="E169" s="80" t="s">
        <v>123</v>
      </c>
      <c r="I169" s="35"/>
      <c r="J169" s="35"/>
      <c r="K169" s="35"/>
      <c r="L169" s="35"/>
      <c r="M169" s="35"/>
      <c r="N169" s="35"/>
      <c r="O169" s="35"/>
      <c r="P169" s="35"/>
      <c r="Q169" s="75"/>
      <c r="R169" s="35"/>
      <c r="S169" s="35"/>
      <c r="T169" s="35"/>
      <c r="U169" s="35"/>
      <c r="V169" s="35"/>
      <c r="W169" s="35"/>
      <c r="X169" s="35"/>
      <c r="Y169" s="35"/>
      <c r="Z169" s="107"/>
    </row>
    <row r="170" spans="1:27" ht="20.100000000000001" customHeight="1" x14ac:dyDescent="0.15">
      <c r="A170" s="78"/>
      <c r="B170" s="78"/>
      <c r="C170" s="111"/>
      <c r="D170" s="108"/>
      <c r="E170" s="108"/>
      <c r="F170" s="108"/>
      <c r="G170" s="108"/>
      <c r="H170" s="108"/>
      <c r="I170" s="105"/>
      <c r="J170" s="116" t="s">
        <v>191</v>
      </c>
      <c r="K170" s="133"/>
      <c r="L170" s="109"/>
      <c r="M170" s="109"/>
      <c r="N170" s="109"/>
      <c r="O170" s="109"/>
      <c r="P170" s="109"/>
      <c r="Q170" s="134"/>
      <c r="R170" s="109"/>
      <c r="S170" s="109"/>
      <c r="T170" s="109"/>
      <c r="U170" s="109"/>
      <c r="V170" s="109"/>
      <c r="W170" s="109"/>
      <c r="X170" s="109"/>
      <c r="Y170" s="109"/>
      <c r="Z170" s="107"/>
    </row>
    <row r="171" spans="1:27" ht="20.100000000000001" customHeight="1" x14ac:dyDescent="0.15">
      <c r="A171" s="78"/>
      <c r="B171" s="78"/>
      <c r="C171" s="122"/>
      <c r="D171" s="123"/>
      <c r="E171" s="123"/>
      <c r="F171" s="123"/>
      <c r="G171" s="123"/>
      <c r="H171" s="123"/>
      <c r="I171" s="124"/>
      <c r="J171" s="124"/>
      <c r="K171" s="125"/>
      <c r="L171" s="124"/>
      <c r="M171" s="124"/>
      <c r="N171" s="124"/>
      <c r="O171" s="124"/>
      <c r="P171" s="124"/>
      <c r="Q171" s="124"/>
      <c r="R171" s="124"/>
      <c r="S171" s="124"/>
      <c r="T171" s="124"/>
      <c r="U171" s="124"/>
      <c r="V171" s="124"/>
      <c r="W171" s="124"/>
      <c r="X171" s="124"/>
      <c r="Y171" s="153"/>
      <c r="Z171" s="126"/>
      <c r="AA171" s="140"/>
    </row>
    <row r="172" spans="1:27" ht="20.100000000000001" customHeight="1" x14ac:dyDescent="0.15">
      <c r="A172" s="78"/>
      <c r="B172" s="78"/>
      <c r="C172" s="108"/>
      <c r="D172" s="108"/>
      <c r="E172" s="108"/>
      <c r="F172" s="108"/>
      <c r="G172" s="108"/>
      <c r="H172" s="108"/>
      <c r="I172" s="128"/>
      <c r="J172" s="128"/>
      <c r="K172" s="128"/>
      <c r="L172" s="128"/>
      <c r="M172" s="128"/>
      <c r="N172" s="128"/>
      <c r="O172" s="128"/>
      <c r="P172" s="128"/>
      <c r="Q172" s="128"/>
      <c r="R172" s="128"/>
      <c r="S172" s="128"/>
      <c r="T172" s="128"/>
      <c r="U172" s="128"/>
      <c r="V172" s="128"/>
      <c r="W172" s="128"/>
      <c r="X172" s="128"/>
      <c r="Y172" s="154"/>
      <c r="Z172" s="108"/>
      <c r="AA172" s="140"/>
    </row>
    <row r="173" spans="1:27" ht="20.100000000000001" customHeight="1" x14ac:dyDescent="0.15">
      <c r="A173" s="78"/>
      <c r="B173" s="78"/>
      <c r="C173" s="108"/>
      <c r="D173" s="108"/>
      <c r="E173" s="108"/>
      <c r="F173" s="108"/>
      <c r="G173" s="108"/>
      <c r="H173" s="108"/>
      <c r="I173" s="108"/>
      <c r="J173" s="128"/>
      <c r="K173" s="139"/>
      <c r="L173" s="108"/>
      <c r="M173" s="108"/>
      <c r="N173" s="108"/>
      <c r="O173" s="108"/>
      <c r="P173" s="108"/>
      <c r="Q173" s="108"/>
      <c r="R173" s="108"/>
      <c r="S173" s="108"/>
      <c r="T173" s="108"/>
      <c r="U173" s="108"/>
      <c r="V173" s="108"/>
      <c r="W173" s="108"/>
      <c r="X173" s="108"/>
      <c r="Y173" s="108"/>
      <c r="Z173" s="108"/>
    </row>
    <row r="174" spans="1:27" ht="20.100000000000001" customHeight="1" x14ac:dyDescent="0.15">
      <c r="A174" s="78"/>
      <c r="B174" s="78"/>
      <c r="C174" s="95" t="s">
        <v>15</v>
      </c>
      <c r="D174" s="96"/>
      <c r="E174" s="96"/>
      <c r="F174" s="96"/>
      <c r="G174" s="96"/>
      <c r="H174" s="97"/>
      <c r="I174" s="155"/>
      <c r="J174" s="156"/>
      <c r="K174" s="156"/>
      <c r="L174" s="156"/>
    </row>
    <row r="175" spans="1:27" ht="20.100000000000001" customHeight="1" x14ac:dyDescent="0.15">
      <c r="A175" s="78"/>
      <c r="B175" s="78"/>
      <c r="C175" s="98"/>
      <c r="D175" s="130"/>
      <c r="E175" s="130"/>
      <c r="F175" s="130"/>
      <c r="G175" s="130"/>
      <c r="H175" s="130"/>
      <c r="I175" s="130"/>
      <c r="J175" s="130"/>
      <c r="K175" s="130"/>
      <c r="L175" s="130"/>
      <c r="M175" s="100"/>
      <c r="N175" s="100"/>
      <c r="O175" s="100"/>
      <c r="P175" s="100"/>
      <c r="Q175" s="157"/>
      <c r="R175" s="100"/>
      <c r="S175" s="100"/>
      <c r="T175" s="100"/>
      <c r="U175" s="100"/>
      <c r="V175" s="100"/>
      <c r="W175" s="100"/>
      <c r="X175" s="100"/>
      <c r="Y175" s="157"/>
      <c r="Z175" s="158"/>
    </row>
    <row r="176" spans="1:27" ht="20.100000000000001" customHeight="1" x14ac:dyDescent="0.15">
      <c r="A176" s="78"/>
      <c r="B176" s="78"/>
      <c r="C176" s="102"/>
      <c r="D176" s="103">
        <v>1</v>
      </c>
      <c r="E176" s="108" t="s">
        <v>74</v>
      </c>
      <c r="F176" s="108"/>
      <c r="P176" s="159"/>
      <c r="Q176" s="160"/>
      <c r="R176" s="160"/>
      <c r="S176" s="160"/>
      <c r="T176" s="160"/>
      <c r="U176" s="160"/>
      <c r="V176" s="160"/>
      <c r="W176" s="160"/>
      <c r="X176" s="160"/>
      <c r="Y176" s="160"/>
      <c r="Z176" s="107"/>
    </row>
    <row r="177" spans="1:26" ht="45" customHeight="1" x14ac:dyDescent="0.15">
      <c r="A177" s="78"/>
      <c r="B177" s="78"/>
      <c r="C177" s="102"/>
      <c r="D177" s="103"/>
      <c r="E177" s="161" t="s">
        <v>126</v>
      </c>
      <c r="F177" s="161"/>
      <c r="G177" s="161"/>
      <c r="H177" s="161"/>
      <c r="I177" s="161"/>
      <c r="J177" s="161"/>
      <c r="K177" s="161"/>
      <c r="L177" s="161"/>
      <c r="M177" s="161"/>
      <c r="N177" s="161"/>
      <c r="O177" s="161"/>
      <c r="P177" s="161"/>
      <c r="Q177" s="161"/>
      <c r="R177" s="161"/>
      <c r="S177" s="161"/>
      <c r="T177" s="161"/>
      <c r="U177" s="161"/>
      <c r="V177" s="161"/>
      <c r="W177" s="161"/>
      <c r="X177" s="161"/>
      <c r="Y177" s="161"/>
      <c r="Z177" s="107"/>
    </row>
    <row r="178" spans="1:26" ht="20.100000000000001" customHeight="1" x14ac:dyDescent="0.15">
      <c r="A178" s="78">
        <f>IFERROR(IF(COUNTIF($K179:$K182,"○")&gt;1,1001,0),3)</f>
        <v>0</v>
      </c>
      <c r="B178" s="315"/>
      <c r="C178" s="102"/>
      <c r="D178" s="103"/>
      <c r="E178" s="162" t="s">
        <v>75</v>
      </c>
      <c r="F178" s="163"/>
      <c r="G178" s="163"/>
      <c r="H178" s="163"/>
      <c r="I178" s="163"/>
      <c r="J178" s="164"/>
      <c r="K178" s="165" t="s">
        <v>76</v>
      </c>
      <c r="L178" s="166"/>
      <c r="M178" s="167"/>
      <c r="N178" s="168" t="s">
        <v>77</v>
      </c>
      <c r="O178" s="169"/>
      <c r="P178" s="169"/>
      <c r="Q178" s="169"/>
      <c r="R178" s="169"/>
      <c r="S178" s="169"/>
      <c r="T178" s="169"/>
      <c r="U178" s="169"/>
      <c r="V178" s="170"/>
      <c r="W178" s="171" t="s">
        <v>78</v>
      </c>
      <c r="X178" s="172"/>
      <c r="Y178" s="173"/>
      <c r="Z178" s="107"/>
    </row>
    <row r="179" spans="1:26" ht="20.100000000000001" customHeight="1" x14ac:dyDescent="0.15">
      <c r="A179" s="78"/>
      <c r="B179" s="78"/>
      <c r="C179" s="102"/>
      <c r="D179" s="174"/>
      <c r="E179" s="175" t="s">
        <v>79</v>
      </c>
      <c r="F179" s="176"/>
      <c r="G179" s="176"/>
      <c r="H179" s="176"/>
      <c r="I179" s="176"/>
      <c r="J179" s="177"/>
      <c r="K179" s="69"/>
      <c r="L179" s="70"/>
      <c r="M179" s="71"/>
      <c r="N179" s="178"/>
      <c r="O179" s="179"/>
      <c r="P179" s="179"/>
      <c r="Q179" s="179"/>
      <c r="R179" s="179"/>
      <c r="S179" s="179"/>
      <c r="T179" s="179"/>
      <c r="U179" s="179"/>
      <c r="V179" s="180"/>
      <c r="W179" s="181"/>
      <c r="X179" s="182"/>
      <c r="Y179" s="183"/>
      <c r="Z179" s="107"/>
    </row>
    <row r="180" spans="1:26" ht="20.100000000000001" customHeight="1" x14ac:dyDescent="0.15">
      <c r="A180" s="78">
        <f>IFERROR(IF(AND($K180="○",TRIM($N180)=""),1001,0),3)</f>
        <v>0</v>
      </c>
      <c r="B180" s="78"/>
      <c r="C180" s="102"/>
      <c r="D180" s="174"/>
      <c r="E180" s="184" t="s">
        <v>80</v>
      </c>
      <c r="F180" s="185"/>
      <c r="G180" s="185"/>
      <c r="H180" s="185"/>
      <c r="I180" s="185"/>
      <c r="J180" s="186"/>
      <c r="K180" s="45"/>
      <c r="L180" s="46"/>
      <c r="M180" s="47"/>
      <c r="N180" s="48"/>
      <c r="O180" s="49"/>
      <c r="P180" s="49"/>
      <c r="Q180" s="49"/>
      <c r="R180" s="49"/>
      <c r="S180" s="49"/>
      <c r="T180" s="49"/>
      <c r="U180" s="49"/>
      <c r="V180" s="50"/>
      <c r="W180" s="187"/>
      <c r="X180" s="188"/>
      <c r="Y180" s="189"/>
      <c r="Z180" s="107"/>
    </row>
    <row r="181" spans="1:26" ht="20.100000000000001" customHeight="1" x14ac:dyDescent="0.15">
      <c r="A181" s="78">
        <f>IFERROR(IF(AND($K181="○",TRIM($N181)=""),1001,0),3)</f>
        <v>0</v>
      </c>
      <c r="B181" s="78"/>
      <c r="C181" s="102"/>
      <c r="D181" s="174"/>
      <c r="E181" s="184" t="s">
        <v>81</v>
      </c>
      <c r="F181" s="185"/>
      <c r="G181" s="185"/>
      <c r="H181" s="185"/>
      <c r="I181" s="185"/>
      <c r="J181" s="186"/>
      <c r="K181" s="45"/>
      <c r="L181" s="46"/>
      <c r="M181" s="47"/>
      <c r="N181" s="48"/>
      <c r="O181" s="49"/>
      <c r="P181" s="49"/>
      <c r="Q181" s="49"/>
      <c r="R181" s="49"/>
      <c r="S181" s="49"/>
      <c r="T181" s="49"/>
      <c r="U181" s="49"/>
      <c r="V181" s="50"/>
      <c r="W181" s="190">
        <v>100</v>
      </c>
      <c r="X181" s="191"/>
      <c r="Y181" s="192" t="s">
        <v>125</v>
      </c>
      <c r="Z181" s="107"/>
    </row>
    <row r="182" spans="1:26" ht="20.100000000000001" customHeight="1" x14ac:dyDescent="0.15">
      <c r="A182" s="78">
        <f>IFERROR(IF(AND($K182="○",OR(TRIM($N182)="",TRIM($W182)="")),1001,0),3)</f>
        <v>0</v>
      </c>
      <c r="B182" s="78"/>
      <c r="C182" s="102"/>
      <c r="D182" s="174"/>
      <c r="E182" s="193" t="s">
        <v>82</v>
      </c>
      <c r="F182" s="194"/>
      <c r="G182" s="194"/>
      <c r="H182" s="194"/>
      <c r="I182" s="194"/>
      <c r="J182" s="195"/>
      <c r="K182" s="51"/>
      <c r="L182" s="52"/>
      <c r="M182" s="53"/>
      <c r="N182" s="48"/>
      <c r="O182" s="49"/>
      <c r="P182" s="49"/>
      <c r="Q182" s="49"/>
      <c r="R182" s="49"/>
      <c r="S182" s="49"/>
      <c r="T182" s="49"/>
      <c r="U182" s="49"/>
      <c r="V182" s="50"/>
      <c r="W182" s="57"/>
      <c r="X182" s="58"/>
      <c r="Y182" s="196" t="s">
        <v>125</v>
      </c>
      <c r="Z182" s="107"/>
    </row>
    <row r="183" spans="1:26" ht="20.100000000000001" customHeight="1" x14ac:dyDescent="0.15">
      <c r="A183" s="78"/>
      <c r="B183" s="78"/>
      <c r="C183" s="102"/>
      <c r="D183" s="174"/>
      <c r="E183" s="197"/>
      <c r="F183" s="198"/>
      <c r="G183" s="198"/>
      <c r="H183" s="198"/>
      <c r="I183" s="198"/>
      <c r="J183" s="199"/>
      <c r="K183" s="54"/>
      <c r="L183" s="55"/>
      <c r="M183" s="56"/>
      <c r="N183" s="61"/>
      <c r="O183" s="62"/>
      <c r="P183" s="62"/>
      <c r="Q183" s="62"/>
      <c r="R183" s="62"/>
      <c r="S183" s="62"/>
      <c r="T183" s="62"/>
      <c r="U183" s="62"/>
      <c r="V183" s="63"/>
      <c r="W183" s="59"/>
      <c r="X183" s="60"/>
      <c r="Y183" s="200" t="s">
        <v>125</v>
      </c>
      <c r="Z183" s="107"/>
    </row>
    <row r="184" spans="1:26" ht="20.100000000000001" customHeight="1" x14ac:dyDescent="0.15">
      <c r="A184" s="78"/>
      <c r="B184" s="78"/>
      <c r="C184" s="102"/>
      <c r="D184" s="103"/>
      <c r="E184" s="201"/>
      <c r="F184" s="201"/>
      <c r="G184" s="201"/>
      <c r="H184" s="201"/>
      <c r="I184" s="201"/>
      <c r="J184" s="201"/>
      <c r="K184" s="109"/>
      <c r="L184" s="109"/>
      <c r="M184" s="109"/>
      <c r="N184" s="109"/>
      <c r="O184" s="109"/>
      <c r="P184" s="109"/>
      <c r="Q184" s="109"/>
      <c r="R184" s="109"/>
      <c r="S184" s="109"/>
      <c r="T184" s="109"/>
      <c r="U184" s="109"/>
      <c r="V184" s="109"/>
      <c r="W184" s="109"/>
      <c r="X184" s="109"/>
      <c r="Y184" s="109"/>
      <c r="Z184" s="107"/>
    </row>
    <row r="185" spans="1:26" ht="20.100000000000001" customHeight="1" x14ac:dyDescent="0.15">
      <c r="A185" s="78">
        <f>IFERROR(IF(TRIM($I185)="",1001,0),3)</f>
        <v>1001</v>
      </c>
      <c r="B185" s="78"/>
      <c r="C185" s="102"/>
      <c r="D185" s="103">
        <v>2</v>
      </c>
      <c r="E185" s="80" t="s">
        <v>6</v>
      </c>
      <c r="I185" s="37"/>
      <c r="J185" s="37"/>
      <c r="K185" s="37"/>
      <c r="L185" s="37"/>
      <c r="M185" s="37"/>
      <c r="N185" s="108" t="s">
        <v>7</v>
      </c>
      <c r="O185" s="108"/>
      <c r="P185" s="108"/>
      <c r="Q185" s="108"/>
      <c r="R185" s="108"/>
      <c r="S185" s="108"/>
      <c r="T185" s="108"/>
      <c r="U185" s="108"/>
      <c r="V185" s="108"/>
      <c r="W185" s="108"/>
      <c r="X185" s="108"/>
      <c r="Y185" s="108"/>
      <c r="Z185" s="107"/>
    </row>
    <row r="186" spans="1:26" ht="20.100000000000001" customHeight="1" x14ac:dyDescent="0.15">
      <c r="A186" s="78"/>
      <c r="B186" s="78"/>
      <c r="C186" s="111"/>
      <c r="D186" s="108"/>
      <c r="E186" s="108"/>
      <c r="F186" s="108"/>
      <c r="G186" s="108"/>
      <c r="H186" s="108"/>
      <c r="I186" s="105"/>
      <c r="J186" s="110" t="s">
        <v>185</v>
      </c>
      <c r="K186" s="110"/>
      <c r="L186" s="110"/>
      <c r="M186" s="110"/>
      <c r="N186" s="110"/>
      <c r="O186" s="110"/>
      <c r="P186" s="110"/>
      <c r="Q186" s="110"/>
      <c r="R186" s="110"/>
      <c r="S186" s="110"/>
      <c r="T186" s="110"/>
      <c r="U186" s="110"/>
      <c r="V186" s="110"/>
      <c r="W186" s="110"/>
      <c r="X186" s="110"/>
      <c r="Y186" s="110"/>
      <c r="Z186" s="107"/>
    </row>
    <row r="187" spans="1:26" ht="20.100000000000001" customHeight="1" x14ac:dyDescent="0.15">
      <c r="A187" s="78"/>
      <c r="B187" s="78"/>
      <c r="C187" s="102"/>
      <c r="D187" s="103">
        <v>3</v>
      </c>
      <c r="E187" s="80" t="s">
        <v>113</v>
      </c>
      <c r="I187" s="37"/>
      <c r="J187" s="37"/>
      <c r="K187" s="37"/>
      <c r="L187" s="37"/>
      <c r="M187" s="37"/>
      <c r="N187" s="108" t="s">
        <v>7</v>
      </c>
      <c r="O187" s="37"/>
      <c r="P187" s="38"/>
      <c r="Q187" s="38"/>
      <c r="R187" s="108" t="s">
        <v>124</v>
      </c>
      <c r="S187" s="108"/>
      <c r="T187" s="108"/>
      <c r="U187" s="108"/>
      <c r="V187" s="108"/>
      <c r="W187" s="108"/>
      <c r="X187" s="108"/>
      <c r="Y187" s="108"/>
      <c r="Z187" s="107"/>
    </row>
    <row r="188" spans="1:26" ht="20.100000000000001" customHeight="1" x14ac:dyDescent="0.15">
      <c r="A188" s="78"/>
      <c r="B188" s="78"/>
      <c r="C188" s="111"/>
      <c r="D188" s="108"/>
      <c r="E188" s="108"/>
      <c r="F188" s="108"/>
      <c r="G188" s="108"/>
      <c r="H188" s="108"/>
      <c r="I188" s="105"/>
      <c r="J188" s="110" t="s">
        <v>188</v>
      </c>
      <c r="K188" s="110"/>
      <c r="L188" s="110"/>
      <c r="M188" s="110"/>
      <c r="N188" s="110"/>
      <c r="O188" s="110"/>
      <c r="P188" s="110"/>
      <c r="Q188" s="110"/>
      <c r="R188" s="110"/>
      <c r="S188" s="110"/>
      <c r="T188" s="110"/>
      <c r="U188" s="110"/>
      <c r="V188" s="110"/>
      <c r="W188" s="110"/>
      <c r="X188" s="110"/>
      <c r="Y188" s="110"/>
      <c r="Z188" s="107"/>
    </row>
    <row r="189" spans="1:26" ht="20.100000000000001" customHeight="1" x14ac:dyDescent="0.15">
      <c r="A189" s="78"/>
      <c r="B189" s="78"/>
      <c r="C189" s="102"/>
      <c r="D189" s="103">
        <v>4</v>
      </c>
      <c r="E189" s="80" t="s">
        <v>114</v>
      </c>
      <c r="I189" s="36"/>
      <c r="J189" s="76"/>
      <c r="K189" s="76"/>
      <c r="L189" s="76"/>
      <c r="M189" s="76"/>
      <c r="N189" s="108"/>
      <c r="O189" s="108"/>
      <c r="P189" s="108"/>
      <c r="Q189" s="108"/>
      <c r="R189" s="108"/>
      <c r="S189" s="108"/>
      <c r="T189" s="108"/>
      <c r="U189" s="108"/>
      <c r="V189" s="108"/>
      <c r="W189" s="108"/>
      <c r="X189" s="108"/>
      <c r="Y189" s="108"/>
      <c r="Z189" s="107"/>
    </row>
    <row r="190" spans="1:26" ht="20.100000000000001" customHeight="1" x14ac:dyDescent="0.15">
      <c r="A190" s="78"/>
      <c r="B190" s="78"/>
      <c r="C190" s="111"/>
      <c r="D190" s="108"/>
      <c r="E190" s="108"/>
      <c r="F190" s="108"/>
      <c r="G190" s="108"/>
      <c r="H190" s="108"/>
      <c r="I190" s="105"/>
      <c r="J190" s="110" t="str">
        <f>日付例&amp;"　年月日を入力してください。個人の場合や設立日が1900/3/31以前の場合は、入力不要です。"</f>
        <v>例)2025/4/1、R7/4/1　年月日を入力してください。個人の場合や設立日が1900/3/31以前の場合は、入力不要です。</v>
      </c>
      <c r="K190" s="109"/>
      <c r="L190" s="109"/>
      <c r="M190" s="109"/>
      <c r="N190" s="109"/>
      <c r="O190" s="109"/>
      <c r="P190" s="109"/>
      <c r="Q190" s="109"/>
      <c r="R190" s="109"/>
      <c r="S190" s="109"/>
      <c r="T190" s="109"/>
      <c r="U190" s="109"/>
      <c r="V190" s="109"/>
      <c r="W190" s="109"/>
      <c r="X190" s="109"/>
      <c r="Y190" s="109"/>
      <c r="Z190" s="107"/>
    </row>
    <row r="191" spans="1:26" ht="20.100000000000001" customHeight="1" x14ac:dyDescent="0.15">
      <c r="A191" s="78"/>
      <c r="B191" s="78"/>
      <c r="C191" s="102"/>
      <c r="D191" s="103">
        <v>5</v>
      </c>
      <c r="E191" s="80" t="s">
        <v>195</v>
      </c>
      <c r="I191" s="202"/>
      <c r="J191" s="202"/>
      <c r="K191" s="202"/>
      <c r="L191" s="202"/>
      <c r="M191" s="108"/>
      <c r="N191" s="108"/>
      <c r="O191" s="108"/>
      <c r="P191" s="108"/>
      <c r="Q191" s="108"/>
      <c r="R191" s="108"/>
      <c r="S191" s="108"/>
      <c r="T191" s="108"/>
      <c r="U191" s="108"/>
      <c r="V191" s="108"/>
      <c r="W191" s="108"/>
      <c r="X191" s="108"/>
      <c r="Z191" s="151"/>
    </row>
    <row r="192" spans="1:26" ht="20.100000000000001" customHeight="1" x14ac:dyDescent="0.15">
      <c r="A192" s="78">
        <f>IFERROR(IF(TRIM($I192)="",1001,0),3)</f>
        <v>1001</v>
      </c>
      <c r="B192" s="78"/>
      <c r="C192" s="102"/>
      <c r="E192" s="203" t="s">
        <v>172</v>
      </c>
      <c r="F192" s="204"/>
      <c r="G192" s="204"/>
      <c r="H192" s="205"/>
      <c r="I192" s="39"/>
      <c r="J192" s="40"/>
      <c r="K192" s="40"/>
      <c r="L192" s="40"/>
      <c r="M192" s="41"/>
      <c r="Y192" s="108"/>
      <c r="Z192" s="151"/>
    </row>
    <row r="193" spans="1:27" ht="20.100000000000001" customHeight="1" x14ac:dyDescent="0.15">
      <c r="A193" s="78">
        <f>IFERROR(IF(TRIM($I193)="",1001,0),3)</f>
        <v>1001</v>
      </c>
      <c r="B193" s="78"/>
      <c r="C193" s="102"/>
      <c r="D193" s="103"/>
      <c r="E193" s="206" t="s">
        <v>173</v>
      </c>
      <c r="F193" s="207"/>
      <c r="G193" s="207"/>
      <c r="H193" s="208"/>
      <c r="I193" s="42"/>
      <c r="J193" s="43"/>
      <c r="K193" s="43"/>
      <c r="L193" s="43"/>
      <c r="M193" s="44"/>
      <c r="Y193" s="108"/>
      <c r="Z193" s="151"/>
    </row>
    <row r="194" spans="1:27" ht="20.100000000000001" customHeight="1" x14ac:dyDescent="0.15">
      <c r="A194" s="78">
        <f>IFERROR(IF(TRIM($I194)="",1001,0),3)</f>
        <v>1001</v>
      </c>
      <c r="B194" s="78"/>
      <c r="C194" s="102"/>
      <c r="D194" s="103"/>
      <c r="E194" s="209" t="s">
        <v>174</v>
      </c>
      <c r="F194" s="210"/>
      <c r="G194" s="210"/>
      <c r="H194" s="211"/>
      <c r="I194" s="42"/>
      <c r="J194" s="43"/>
      <c r="K194" s="43"/>
      <c r="L194" s="43"/>
      <c r="M194" s="44"/>
      <c r="Y194" s="108"/>
      <c r="Z194" s="151"/>
    </row>
    <row r="195" spans="1:27" ht="20.100000000000001" customHeight="1" x14ac:dyDescent="0.15">
      <c r="A195" s="78"/>
      <c r="B195" s="78"/>
      <c r="C195" s="102"/>
      <c r="D195" s="103"/>
      <c r="E195" s="206" t="s">
        <v>175</v>
      </c>
      <c r="F195" s="207"/>
      <c r="G195" s="207"/>
      <c r="H195" s="208"/>
      <c r="I195" s="212">
        <f>I192+I193+I194</f>
        <v>0</v>
      </c>
      <c r="J195" s="213"/>
      <c r="K195" s="213"/>
      <c r="L195" s="213"/>
      <c r="M195" s="214"/>
      <c r="Y195" s="108"/>
      <c r="Z195" s="151"/>
    </row>
    <row r="196" spans="1:27" ht="20.100000000000001" customHeight="1" x14ac:dyDescent="0.15">
      <c r="A196" s="78">
        <f>IFERROR(IF(TRIM($I196)="",1001,0),3)</f>
        <v>1001</v>
      </c>
      <c r="B196" s="78"/>
      <c r="C196" s="102"/>
      <c r="D196" s="103"/>
      <c r="E196" s="215" t="s">
        <v>176</v>
      </c>
      <c r="F196" s="216"/>
      <c r="G196" s="216"/>
      <c r="H196" s="217"/>
      <c r="I196" s="72"/>
      <c r="J196" s="73"/>
      <c r="K196" s="73"/>
      <c r="L196" s="73"/>
      <c r="M196" s="74"/>
      <c r="Y196" s="108"/>
      <c r="Z196" s="151"/>
    </row>
    <row r="197" spans="1:27" ht="20.100000000000001" customHeight="1" x14ac:dyDescent="0.15">
      <c r="A197" s="78"/>
      <c r="B197" s="78"/>
      <c r="C197" s="102"/>
      <c r="D197" s="103"/>
      <c r="E197" s="218"/>
      <c r="F197" s="219"/>
      <c r="G197" s="220"/>
      <c r="H197" s="220"/>
      <c r="I197" s="221"/>
      <c r="J197" s="220"/>
      <c r="K197" s="220"/>
      <c r="Y197" s="108"/>
      <c r="Z197" s="151"/>
    </row>
    <row r="198" spans="1:27" ht="20.100000000000001" customHeight="1" x14ac:dyDescent="0.15">
      <c r="A198" s="78"/>
      <c r="B198" s="78"/>
      <c r="C198" s="122"/>
      <c r="D198" s="123"/>
      <c r="E198" s="123"/>
      <c r="F198" s="123"/>
      <c r="G198" s="123"/>
      <c r="H198" s="123"/>
      <c r="I198" s="123"/>
      <c r="J198" s="124"/>
      <c r="K198" s="124"/>
      <c r="L198" s="222"/>
      <c r="M198" s="222"/>
      <c r="N198" s="153"/>
      <c r="O198" s="124"/>
      <c r="P198" s="147"/>
      <c r="Q198" s="147"/>
      <c r="R198" s="147"/>
      <c r="S198" s="153"/>
      <c r="T198" s="153"/>
      <c r="U198" s="153"/>
      <c r="V198" s="153"/>
      <c r="W198" s="153"/>
      <c r="X198" s="153"/>
      <c r="Y198" s="124"/>
      <c r="Z198" s="126"/>
    </row>
    <row r="199" spans="1:27" ht="20.100000000000001" customHeight="1" x14ac:dyDescent="0.15">
      <c r="A199" s="78"/>
      <c r="B199" s="78"/>
      <c r="C199" s="108"/>
      <c r="D199" s="108"/>
      <c r="E199" s="108"/>
      <c r="F199" s="108"/>
      <c r="G199" s="108"/>
      <c r="H199" s="108"/>
      <c r="I199" s="108"/>
      <c r="J199" s="128"/>
      <c r="K199" s="128"/>
      <c r="L199" s="223"/>
      <c r="M199" s="128"/>
      <c r="N199" s="154"/>
      <c r="O199" s="128"/>
      <c r="P199" s="148"/>
      <c r="Q199" s="148"/>
      <c r="R199" s="148"/>
      <c r="S199" s="154"/>
      <c r="T199" s="154"/>
      <c r="U199" s="154"/>
      <c r="V199" s="154"/>
      <c r="W199" s="154"/>
      <c r="X199" s="154"/>
      <c r="Y199" s="128"/>
      <c r="Z199" s="108"/>
    </row>
    <row r="200" spans="1:27" ht="20.100000000000001" customHeight="1" x14ac:dyDescent="0.15">
      <c r="A200" s="78"/>
      <c r="B200" s="78"/>
      <c r="C200" s="108"/>
      <c r="D200" s="108"/>
      <c r="E200" s="108"/>
      <c r="F200" s="108"/>
      <c r="G200" s="108"/>
      <c r="H200" s="108"/>
      <c r="I200" s="108"/>
      <c r="J200" s="128"/>
      <c r="K200" s="128"/>
      <c r="L200" s="224"/>
      <c r="M200" s="108"/>
      <c r="N200" s="225"/>
      <c r="O200" s="108"/>
      <c r="P200" s="149"/>
      <c r="Q200" s="149"/>
      <c r="R200" s="149"/>
      <c r="S200" s="225"/>
      <c r="T200" s="225"/>
      <c r="U200" s="225"/>
      <c r="V200" s="225"/>
      <c r="W200" s="225"/>
      <c r="X200" s="225"/>
      <c r="Y200" s="225"/>
      <c r="Z200" s="108"/>
      <c r="AA200" s="225"/>
    </row>
    <row r="201" spans="1:27" ht="20.100000000000001" customHeight="1" x14ac:dyDescent="0.15">
      <c r="A201" s="78"/>
      <c r="B201" s="78"/>
      <c r="C201" s="95" t="s">
        <v>16</v>
      </c>
      <c r="D201" s="96"/>
      <c r="E201" s="96"/>
      <c r="F201" s="96"/>
      <c r="G201" s="96"/>
      <c r="H201" s="97"/>
      <c r="I201" s="226"/>
      <c r="L201" s="227"/>
      <c r="N201" s="140"/>
      <c r="P201" s="228"/>
      <c r="Q201" s="228"/>
      <c r="R201" s="228"/>
      <c r="S201" s="140"/>
      <c r="T201" s="140"/>
      <c r="U201" s="140"/>
      <c r="V201" s="140"/>
      <c r="W201" s="140"/>
      <c r="X201" s="140"/>
      <c r="Y201" s="140"/>
      <c r="AA201" s="140"/>
    </row>
    <row r="202" spans="1:27" ht="20.100000000000001" customHeight="1" x14ac:dyDescent="0.15">
      <c r="A202" s="78"/>
      <c r="B202" s="78"/>
      <c r="C202" s="98"/>
      <c r="D202" s="99"/>
      <c r="E202" s="99"/>
      <c r="F202" s="99"/>
      <c r="G202" s="99"/>
      <c r="H202" s="99"/>
      <c r="I202" s="99"/>
      <c r="J202" s="100"/>
      <c r="K202" s="100"/>
      <c r="L202" s="157"/>
      <c r="M202" s="157"/>
      <c r="N202" s="144"/>
      <c r="O202" s="144"/>
      <c r="P202" s="229"/>
      <c r="Q202" s="229"/>
      <c r="R202" s="229"/>
      <c r="S202" s="144"/>
      <c r="T202" s="144"/>
      <c r="U202" s="144"/>
      <c r="V202" s="144"/>
      <c r="W202" s="144"/>
      <c r="X202" s="144"/>
      <c r="Y202" s="144"/>
      <c r="Z202" s="101"/>
      <c r="AA202" s="140"/>
    </row>
    <row r="203" spans="1:27" ht="15.75" hidden="1" customHeight="1" x14ac:dyDescent="0.15">
      <c r="A203" s="78"/>
      <c r="B203" s="78"/>
      <c r="C203" s="98"/>
      <c r="D203" s="99"/>
      <c r="E203" s="99"/>
      <c r="F203" s="99"/>
      <c r="G203" s="99"/>
      <c r="H203" s="99"/>
      <c r="I203" s="99"/>
      <c r="J203" s="108"/>
      <c r="K203" s="108"/>
      <c r="L203" s="224"/>
      <c r="M203" s="224"/>
      <c r="N203" s="225"/>
      <c r="O203" s="225"/>
      <c r="P203" s="149"/>
      <c r="Q203" s="149"/>
      <c r="R203" s="149"/>
      <c r="S203" s="225"/>
      <c r="T203" s="225"/>
      <c r="U203" s="225"/>
      <c r="V203" s="225"/>
      <c r="W203" s="225"/>
      <c r="X203" s="225"/>
      <c r="Y203" s="225"/>
      <c r="Z203" s="107"/>
      <c r="AA203" s="140"/>
    </row>
    <row r="204" spans="1:27" ht="20.100000000000001" customHeight="1" x14ac:dyDescent="0.15">
      <c r="A204" s="78">
        <f>IFERROR(IF(OR(TRIM($I204)="",OR(NOT(ISNUMBER(VALUE($P204))), TRIM($P204)="", LEN($P204)&lt;&gt;6)),1001,0),3)</f>
        <v>1001</v>
      </c>
      <c r="B204" s="78"/>
      <c r="C204" s="102"/>
      <c r="D204" s="103">
        <v>1</v>
      </c>
      <c r="E204" s="80" t="s">
        <v>115</v>
      </c>
      <c r="I204" s="35"/>
      <c r="J204" s="35"/>
      <c r="K204" s="35"/>
      <c r="L204" s="35"/>
      <c r="M204" s="35"/>
      <c r="N204" s="139" t="s">
        <v>66</v>
      </c>
      <c r="O204" s="230" t="s">
        <v>64</v>
      </c>
      <c r="P204" s="1"/>
      <c r="Q204" s="108" t="s">
        <v>65</v>
      </c>
      <c r="T204" s="108"/>
      <c r="Y204" s="108"/>
      <c r="Z204" s="107"/>
    </row>
    <row r="205" spans="1:27" ht="30" customHeight="1" x14ac:dyDescent="0.15">
      <c r="A205" s="78"/>
      <c r="B205" s="78"/>
      <c r="C205" s="111"/>
      <c r="D205" s="108"/>
      <c r="E205" s="108"/>
      <c r="F205" s="108"/>
      <c r="G205" s="108"/>
      <c r="H205" s="108"/>
      <c r="I205" s="114"/>
      <c r="J205" s="131" t="s">
        <v>118</v>
      </c>
      <c r="K205" s="231"/>
      <c r="L205" s="231"/>
      <c r="M205" s="231"/>
      <c r="N205" s="231"/>
      <c r="O205" s="231"/>
      <c r="P205" s="231"/>
      <c r="Q205" s="231"/>
      <c r="R205" s="231"/>
      <c r="S205" s="231"/>
      <c r="T205" s="231"/>
      <c r="U205" s="231"/>
      <c r="V205" s="231"/>
      <c r="W205" s="231"/>
      <c r="X205" s="231"/>
      <c r="Y205" s="231"/>
      <c r="Z205" s="107"/>
    </row>
    <row r="206" spans="1:27" ht="20.100000000000001" customHeight="1" x14ac:dyDescent="0.15">
      <c r="A206" s="78">
        <f>IFERROR(IF(TRIM($I206)="",1001,0),3)</f>
        <v>1001</v>
      </c>
      <c r="B206" s="78"/>
      <c r="C206" s="102"/>
      <c r="D206" s="103">
        <v>2</v>
      </c>
      <c r="E206" s="80" t="s">
        <v>83</v>
      </c>
      <c r="I206" s="36"/>
      <c r="J206" s="35"/>
      <c r="K206" s="35"/>
      <c r="L206" s="35"/>
      <c r="M206" s="35"/>
      <c r="N206" s="230"/>
      <c r="O206" s="108"/>
      <c r="P206" s="108"/>
      <c r="Q206" s="108"/>
      <c r="R206" s="108"/>
      <c r="S206" s="108"/>
      <c r="T206" s="108"/>
      <c r="U206" s="108"/>
      <c r="V206" s="108"/>
      <c r="W206" s="108"/>
      <c r="X206" s="108"/>
      <c r="Y206" s="108"/>
      <c r="Z206" s="107"/>
    </row>
    <row r="207" spans="1:27" ht="30" customHeight="1" x14ac:dyDescent="0.15">
      <c r="A207" s="78"/>
      <c r="B207" s="78"/>
      <c r="C207" s="111"/>
      <c r="D207" s="108"/>
      <c r="E207" s="108"/>
      <c r="F207" s="108"/>
      <c r="G207" s="108"/>
      <c r="H207" s="108"/>
      <c r="I207" s="114"/>
      <c r="J207" s="110" t="str">
        <f>日付例&amp;"　年月日を入力してください。"</f>
        <v>例)2025/4/1、R7/4/1　年月日を入力してください。</v>
      </c>
      <c r="K207" s="110"/>
      <c r="L207" s="110"/>
      <c r="M207" s="110"/>
      <c r="N207" s="110"/>
      <c r="O207" s="110"/>
      <c r="P207" s="110"/>
      <c r="Q207" s="110"/>
      <c r="R207" s="110"/>
      <c r="S207" s="110"/>
      <c r="T207" s="110"/>
      <c r="U207" s="110"/>
      <c r="V207" s="110"/>
      <c r="W207" s="110"/>
      <c r="X207" s="110"/>
      <c r="Y207" s="110"/>
      <c r="Z207" s="107"/>
    </row>
    <row r="208" spans="1:27" ht="20.100000000000001" customHeight="1" x14ac:dyDescent="0.15">
      <c r="A208" s="78"/>
      <c r="B208" s="78"/>
      <c r="C208" s="111"/>
      <c r="D208" s="103">
        <v>3</v>
      </c>
      <c r="E208" s="80" t="s">
        <v>158</v>
      </c>
      <c r="G208" s="108"/>
      <c r="H208" s="108"/>
      <c r="I208" s="114"/>
      <c r="J208" s="110"/>
      <c r="K208" s="110"/>
      <c r="L208" s="110"/>
      <c r="M208" s="110"/>
      <c r="N208" s="110"/>
      <c r="O208" s="110"/>
      <c r="P208" s="110"/>
      <c r="Q208" s="110"/>
      <c r="R208" s="110"/>
      <c r="S208" s="110"/>
      <c r="T208" s="110"/>
      <c r="U208" s="110"/>
      <c r="V208" s="110"/>
      <c r="W208" s="110"/>
      <c r="X208" s="110"/>
      <c r="Y208" s="110"/>
      <c r="Z208" s="107"/>
    </row>
    <row r="209" spans="1:27" ht="84.95" customHeight="1" x14ac:dyDescent="0.15">
      <c r="A209" s="78"/>
      <c r="B209" s="78"/>
      <c r="C209" s="98"/>
      <c r="E209" s="232" t="s">
        <v>261</v>
      </c>
      <c r="F209" s="232"/>
      <c r="G209" s="232"/>
      <c r="H209" s="232"/>
      <c r="I209" s="232"/>
      <c r="J209" s="232"/>
      <c r="K209" s="232"/>
      <c r="L209" s="232"/>
      <c r="M209" s="232"/>
      <c r="N209" s="232"/>
      <c r="O209" s="232"/>
      <c r="P209" s="232"/>
      <c r="Q209" s="232"/>
      <c r="R209" s="232"/>
      <c r="S209" s="232"/>
      <c r="T209" s="232"/>
      <c r="U209" s="232"/>
      <c r="V209" s="232"/>
      <c r="W209" s="232"/>
      <c r="X209" s="232"/>
      <c r="Y209" s="232"/>
      <c r="Z209" s="107"/>
      <c r="AA209" s="140"/>
    </row>
    <row r="210" spans="1:27" ht="30" customHeight="1" x14ac:dyDescent="0.15">
      <c r="A210" s="78">
        <f>IFERROR(IF(COUNTIF($L211:$L240,"○")&lt;1,1001,0),3)</f>
        <v>1001</v>
      </c>
      <c r="B210" s="315"/>
      <c r="C210" s="102"/>
      <c r="E210" s="162" t="s">
        <v>189</v>
      </c>
      <c r="F210" s="163"/>
      <c r="G210" s="163"/>
      <c r="H210" s="163"/>
      <c r="I210" s="163"/>
      <c r="J210" s="163"/>
      <c r="K210" s="233"/>
      <c r="L210" s="234" t="s">
        <v>8</v>
      </c>
      <c r="M210" s="235" t="s">
        <v>262</v>
      </c>
      <c r="N210" s="236" t="s">
        <v>202</v>
      </c>
      <c r="O210" s="237"/>
      <c r="P210" s="236" t="s">
        <v>163</v>
      </c>
      <c r="Q210" s="237"/>
      <c r="R210" s="238" t="s">
        <v>190</v>
      </c>
      <c r="S210" s="239"/>
      <c r="T210" s="240" t="s">
        <v>203</v>
      </c>
      <c r="U210" s="241"/>
      <c r="V210" s="241"/>
      <c r="W210" s="241"/>
      <c r="X210" s="241"/>
      <c r="Y210" s="242"/>
      <c r="Z210" s="107"/>
      <c r="AA210" s="225"/>
    </row>
    <row r="211" spans="1:27" ht="20.100000000000001" customHeight="1" x14ac:dyDescent="0.15">
      <c r="A211" s="78">
        <f>IFERROR(IF(AND($L211="○", OR(TRIM($M211)="",TRIM($N211)="",$P211&lt;=0,AND($I63="する",TRIM($R211)=""))),1001,0),3)</f>
        <v>0</v>
      </c>
      <c r="B211" s="78"/>
      <c r="C211" s="102"/>
      <c r="E211" s="243" t="s">
        <v>84</v>
      </c>
      <c r="F211" s="244" t="s">
        <v>127</v>
      </c>
      <c r="G211" s="245"/>
      <c r="H211" s="245"/>
      <c r="I211" s="245"/>
      <c r="J211" s="245"/>
      <c r="K211" s="246"/>
      <c r="L211" s="2"/>
      <c r="M211" s="3"/>
      <c r="N211" s="7"/>
      <c r="O211" s="29"/>
      <c r="P211" s="7"/>
      <c r="Q211" s="30"/>
      <c r="R211" s="31"/>
      <c r="S211" s="32"/>
      <c r="T211" s="31"/>
      <c r="U211" s="33"/>
      <c r="V211" s="33"/>
      <c r="W211" s="33"/>
      <c r="X211" s="33"/>
      <c r="Y211" s="34"/>
      <c r="Z211" s="107"/>
      <c r="AA211" s="225"/>
    </row>
    <row r="212" spans="1:27" ht="20.100000000000001" customHeight="1" x14ac:dyDescent="0.15">
      <c r="A212" s="78">
        <f>IFERROR(IF(AND($L212="○", OR(TRIM($M212)="",TRIM($N212)="",$P212&lt;=0,AND($I63="する",TRIM($R212)=""))),1001,0),3)</f>
        <v>0</v>
      </c>
      <c r="B212" s="78"/>
      <c r="C212" s="102"/>
      <c r="E212" s="247" t="s">
        <v>85</v>
      </c>
      <c r="F212" s="248" t="s">
        <v>128</v>
      </c>
      <c r="G212" s="249"/>
      <c r="H212" s="249"/>
      <c r="I212" s="249"/>
      <c r="J212" s="249"/>
      <c r="K212" s="250"/>
      <c r="L212" s="4"/>
      <c r="M212" s="5"/>
      <c r="N212" s="13"/>
      <c r="O212" s="26"/>
      <c r="P212" s="13"/>
      <c r="Q212" s="27"/>
      <c r="R212" s="19"/>
      <c r="S212" s="20"/>
      <c r="T212" s="19"/>
      <c r="U212" s="21"/>
      <c r="V212" s="21"/>
      <c r="W212" s="21"/>
      <c r="X212" s="21"/>
      <c r="Y212" s="22"/>
      <c r="Z212" s="107"/>
      <c r="AA212" s="225"/>
    </row>
    <row r="213" spans="1:27" ht="20.100000000000001" customHeight="1" x14ac:dyDescent="0.15">
      <c r="A213" s="78">
        <f>IFERROR(IF(AND($L213="○", OR(TRIM($M213)="",TRIM($N213)="",$P213&lt;=0,AND($I63="する",TRIM($R213)=""))),1001,0),3)</f>
        <v>0</v>
      </c>
      <c r="B213" s="78"/>
      <c r="C213" s="102"/>
      <c r="E213" s="247" t="s">
        <v>86</v>
      </c>
      <c r="F213" s="248" t="s">
        <v>129</v>
      </c>
      <c r="G213" s="249"/>
      <c r="H213" s="249"/>
      <c r="I213" s="249"/>
      <c r="J213" s="249"/>
      <c r="K213" s="250"/>
      <c r="L213" s="4"/>
      <c r="M213" s="5"/>
      <c r="N213" s="13"/>
      <c r="O213" s="26"/>
      <c r="P213" s="13"/>
      <c r="Q213" s="27"/>
      <c r="R213" s="19"/>
      <c r="S213" s="20"/>
      <c r="T213" s="19"/>
      <c r="U213" s="21"/>
      <c r="V213" s="21"/>
      <c r="W213" s="21"/>
      <c r="X213" s="21"/>
      <c r="Y213" s="22"/>
      <c r="Z213" s="107"/>
      <c r="AA213" s="225"/>
    </row>
    <row r="214" spans="1:27" ht="20.100000000000001" customHeight="1" x14ac:dyDescent="0.15">
      <c r="A214" s="78">
        <f>IFERROR(IF(AND($L214="○", OR(TRIM($M214)="",TRIM($N214)="",$P214&lt;=0,AND($I63="する",TRIM($R214)=""))),1001,0),3)</f>
        <v>0</v>
      </c>
      <c r="B214" s="78"/>
      <c r="C214" s="102"/>
      <c r="E214" s="247" t="s">
        <v>87</v>
      </c>
      <c r="F214" s="248" t="s">
        <v>130</v>
      </c>
      <c r="G214" s="249"/>
      <c r="H214" s="249"/>
      <c r="I214" s="249"/>
      <c r="J214" s="249"/>
      <c r="K214" s="250"/>
      <c r="L214" s="4"/>
      <c r="M214" s="5"/>
      <c r="N214" s="13"/>
      <c r="O214" s="26"/>
      <c r="P214" s="13"/>
      <c r="Q214" s="27"/>
      <c r="R214" s="19"/>
      <c r="S214" s="20"/>
      <c r="T214" s="19"/>
      <c r="U214" s="21"/>
      <c r="V214" s="21"/>
      <c r="W214" s="21"/>
      <c r="X214" s="21"/>
      <c r="Y214" s="22"/>
      <c r="Z214" s="107"/>
      <c r="AA214" s="225"/>
    </row>
    <row r="215" spans="1:27" ht="20.100000000000001" customHeight="1" x14ac:dyDescent="0.15">
      <c r="A215" s="78">
        <f>IFERROR(IF(AND($L215="○", OR(TRIM($M215)="",TRIM($N215)="",$P215&lt;=0,AND($I63="する",TRIM($R215)=""))),1001,0),3)</f>
        <v>0</v>
      </c>
      <c r="B215" s="78"/>
      <c r="C215" s="102"/>
      <c r="E215" s="247" t="s">
        <v>156</v>
      </c>
      <c r="F215" s="248" t="s">
        <v>131</v>
      </c>
      <c r="G215" s="249"/>
      <c r="H215" s="249"/>
      <c r="I215" s="249"/>
      <c r="J215" s="249"/>
      <c r="K215" s="250"/>
      <c r="L215" s="4"/>
      <c r="M215" s="5"/>
      <c r="N215" s="13"/>
      <c r="O215" s="26"/>
      <c r="P215" s="13"/>
      <c r="Q215" s="27"/>
      <c r="R215" s="19"/>
      <c r="S215" s="20"/>
      <c r="T215" s="19"/>
      <c r="U215" s="21"/>
      <c r="V215" s="21"/>
      <c r="W215" s="21"/>
      <c r="X215" s="21"/>
      <c r="Y215" s="22"/>
      <c r="Z215" s="107"/>
      <c r="AA215" s="225"/>
    </row>
    <row r="216" spans="1:27" ht="20.100000000000001" customHeight="1" x14ac:dyDescent="0.15">
      <c r="A216" s="78">
        <f>IFERROR(IF(AND($L216="○", OR(TRIM($M216)="",TRIM($N216)="",$P216&lt;=0,AND($I63="する",TRIM($R216)=""))),1001,0),3)</f>
        <v>0</v>
      </c>
      <c r="B216" s="78"/>
      <c r="C216" s="102"/>
      <c r="E216" s="247" t="s">
        <v>88</v>
      </c>
      <c r="F216" s="248" t="s">
        <v>132</v>
      </c>
      <c r="G216" s="249"/>
      <c r="H216" s="249"/>
      <c r="I216" s="249"/>
      <c r="J216" s="249"/>
      <c r="K216" s="250"/>
      <c r="L216" s="4"/>
      <c r="M216" s="5"/>
      <c r="N216" s="13"/>
      <c r="O216" s="26"/>
      <c r="P216" s="13"/>
      <c r="Q216" s="27"/>
      <c r="R216" s="19"/>
      <c r="S216" s="20"/>
      <c r="T216" s="19"/>
      <c r="U216" s="21"/>
      <c r="V216" s="21"/>
      <c r="W216" s="21"/>
      <c r="X216" s="21"/>
      <c r="Y216" s="22"/>
      <c r="Z216" s="107"/>
      <c r="AA216" s="225"/>
    </row>
    <row r="217" spans="1:27" ht="20.100000000000001" customHeight="1" x14ac:dyDescent="0.15">
      <c r="A217" s="78">
        <f>IFERROR(IF(AND($L217="○", OR(TRIM($M217)="",TRIM($N217)="",$P217&lt;=0,AND($I63="する",TRIM($R217)=""))),1001,0),3)</f>
        <v>0</v>
      </c>
      <c r="B217" s="78"/>
      <c r="C217" s="102"/>
      <c r="E217" s="247" t="s">
        <v>89</v>
      </c>
      <c r="F217" s="248" t="s">
        <v>133</v>
      </c>
      <c r="G217" s="249"/>
      <c r="H217" s="249"/>
      <c r="I217" s="249"/>
      <c r="J217" s="249"/>
      <c r="K217" s="250"/>
      <c r="L217" s="4"/>
      <c r="M217" s="5"/>
      <c r="N217" s="13"/>
      <c r="O217" s="26"/>
      <c r="P217" s="13"/>
      <c r="Q217" s="27"/>
      <c r="R217" s="19"/>
      <c r="S217" s="20"/>
      <c r="T217" s="19"/>
      <c r="U217" s="21"/>
      <c r="V217" s="21"/>
      <c r="W217" s="21"/>
      <c r="X217" s="21"/>
      <c r="Y217" s="22"/>
      <c r="Z217" s="107"/>
      <c r="AA217" s="225"/>
    </row>
    <row r="218" spans="1:27" ht="20.100000000000001" customHeight="1" x14ac:dyDescent="0.15">
      <c r="A218" s="78">
        <f>IFERROR(IF(AND($L218="○", OR(TRIM($M218)="",TRIM($N218)="",$P218&lt;=0,AND($I63="する",TRIM($R218)=""))),1001,0),3)</f>
        <v>0</v>
      </c>
      <c r="B218" s="78"/>
      <c r="C218" s="102"/>
      <c r="E218" s="247" t="s">
        <v>90</v>
      </c>
      <c r="F218" s="248" t="s">
        <v>134</v>
      </c>
      <c r="G218" s="249"/>
      <c r="H218" s="249"/>
      <c r="I218" s="249"/>
      <c r="J218" s="249"/>
      <c r="K218" s="250"/>
      <c r="L218" s="4"/>
      <c r="M218" s="5"/>
      <c r="N218" s="13"/>
      <c r="O218" s="26"/>
      <c r="P218" s="13"/>
      <c r="Q218" s="27"/>
      <c r="R218" s="19"/>
      <c r="S218" s="20"/>
      <c r="T218" s="19"/>
      <c r="U218" s="21"/>
      <c r="V218" s="21"/>
      <c r="W218" s="21"/>
      <c r="X218" s="21"/>
      <c r="Y218" s="22"/>
      <c r="Z218" s="107"/>
      <c r="AA218" s="225"/>
    </row>
    <row r="219" spans="1:27" ht="20.100000000000001" customHeight="1" x14ac:dyDescent="0.15">
      <c r="A219" s="78">
        <f>IFERROR(IF(AND($L219="○", OR(TRIM($M219)="",TRIM($N219)="",$P219&lt;=0,AND($I63="する",TRIM($R219)=""))),1001,0),3)</f>
        <v>0</v>
      </c>
      <c r="B219" s="78"/>
      <c r="C219" s="102"/>
      <c r="E219" s="247" t="s">
        <v>91</v>
      </c>
      <c r="F219" s="248" t="s">
        <v>135</v>
      </c>
      <c r="G219" s="249"/>
      <c r="H219" s="249"/>
      <c r="I219" s="249"/>
      <c r="J219" s="249"/>
      <c r="K219" s="250"/>
      <c r="L219" s="4"/>
      <c r="M219" s="5"/>
      <c r="N219" s="13"/>
      <c r="O219" s="26"/>
      <c r="P219" s="13"/>
      <c r="Q219" s="27"/>
      <c r="R219" s="19"/>
      <c r="S219" s="20"/>
      <c r="T219" s="19"/>
      <c r="U219" s="21"/>
      <c r="V219" s="21"/>
      <c r="W219" s="21"/>
      <c r="X219" s="21"/>
      <c r="Y219" s="22"/>
      <c r="Z219" s="107"/>
      <c r="AA219" s="225"/>
    </row>
    <row r="220" spans="1:27" ht="20.100000000000001" customHeight="1" x14ac:dyDescent="0.15">
      <c r="A220" s="78">
        <f>IFERROR(IF(AND($L220="○", OR(TRIM($M220)="",TRIM($N220)="",$P220&lt;=0,AND($I63="する",TRIM($R220)=""))),1001,0),3)</f>
        <v>0</v>
      </c>
      <c r="B220" s="78"/>
      <c r="C220" s="102"/>
      <c r="E220" s="247" t="s">
        <v>92</v>
      </c>
      <c r="F220" s="248" t="s">
        <v>136</v>
      </c>
      <c r="G220" s="249"/>
      <c r="H220" s="249"/>
      <c r="I220" s="249"/>
      <c r="J220" s="249"/>
      <c r="K220" s="250"/>
      <c r="L220" s="4"/>
      <c r="M220" s="5"/>
      <c r="N220" s="13"/>
      <c r="O220" s="26"/>
      <c r="P220" s="13"/>
      <c r="Q220" s="27"/>
      <c r="R220" s="19"/>
      <c r="S220" s="20"/>
      <c r="T220" s="19"/>
      <c r="U220" s="21"/>
      <c r="V220" s="21"/>
      <c r="W220" s="21"/>
      <c r="X220" s="21"/>
      <c r="Y220" s="22"/>
      <c r="Z220" s="107"/>
      <c r="AA220" s="225"/>
    </row>
    <row r="221" spans="1:27" ht="20.100000000000001" customHeight="1" x14ac:dyDescent="0.15">
      <c r="A221" s="78">
        <f>IFERROR(IF(AND($L221="○", OR(TRIM($M221)="",TRIM($N221)="",$P221&lt;=0,AND($I63="する",TRIM($R221)=""))),1001,0),3)</f>
        <v>0</v>
      </c>
      <c r="B221" s="78"/>
      <c r="C221" s="102"/>
      <c r="E221" s="247" t="s">
        <v>93</v>
      </c>
      <c r="F221" s="248" t="s">
        <v>137</v>
      </c>
      <c r="G221" s="249"/>
      <c r="H221" s="249"/>
      <c r="I221" s="249"/>
      <c r="J221" s="249"/>
      <c r="K221" s="250"/>
      <c r="L221" s="4"/>
      <c r="M221" s="5"/>
      <c r="N221" s="13"/>
      <c r="O221" s="26"/>
      <c r="P221" s="13"/>
      <c r="Q221" s="27"/>
      <c r="R221" s="19"/>
      <c r="S221" s="20"/>
      <c r="T221" s="19"/>
      <c r="U221" s="21"/>
      <c r="V221" s="21"/>
      <c r="W221" s="21"/>
      <c r="X221" s="21"/>
      <c r="Y221" s="22"/>
      <c r="Z221" s="107"/>
      <c r="AA221" s="225"/>
    </row>
    <row r="222" spans="1:27" ht="20.100000000000001" customHeight="1" x14ac:dyDescent="0.15">
      <c r="A222" s="78">
        <f>IFERROR(IF(AND($L222="○", OR(TRIM($M222)="",TRIM($N222)="",$P222&lt;=0,AND($I63="する",TRIM($R222)=""))),1001,0),3)</f>
        <v>0</v>
      </c>
      <c r="B222" s="78"/>
      <c r="C222" s="102"/>
      <c r="E222" s="247" t="s">
        <v>94</v>
      </c>
      <c r="F222" s="248" t="s">
        <v>138</v>
      </c>
      <c r="G222" s="249"/>
      <c r="H222" s="249"/>
      <c r="I222" s="249"/>
      <c r="J222" s="249"/>
      <c r="K222" s="250"/>
      <c r="L222" s="4"/>
      <c r="M222" s="5"/>
      <c r="N222" s="13"/>
      <c r="O222" s="26"/>
      <c r="P222" s="13"/>
      <c r="Q222" s="27"/>
      <c r="R222" s="19"/>
      <c r="S222" s="20"/>
      <c r="T222" s="19"/>
      <c r="U222" s="21"/>
      <c r="V222" s="21"/>
      <c r="W222" s="21"/>
      <c r="X222" s="21"/>
      <c r="Y222" s="22"/>
      <c r="Z222" s="107"/>
      <c r="AA222" s="225"/>
    </row>
    <row r="223" spans="1:27" ht="20.100000000000001" customHeight="1" x14ac:dyDescent="0.15">
      <c r="A223" s="78">
        <f>IFERROR(IF(AND($L223="○", OR(TRIM($M223)="",TRIM($N223)="",$P223&lt;=0,AND($I63="する",TRIM($R223)=""))),1001,0),3)</f>
        <v>0</v>
      </c>
      <c r="B223" s="78"/>
      <c r="C223" s="102"/>
      <c r="E223" s="247" t="s">
        <v>95</v>
      </c>
      <c r="F223" s="248" t="s">
        <v>139</v>
      </c>
      <c r="G223" s="249"/>
      <c r="H223" s="249"/>
      <c r="I223" s="249"/>
      <c r="J223" s="249"/>
      <c r="K223" s="250"/>
      <c r="L223" s="4"/>
      <c r="M223" s="5"/>
      <c r="N223" s="13"/>
      <c r="O223" s="26"/>
      <c r="P223" s="13"/>
      <c r="Q223" s="27"/>
      <c r="R223" s="19"/>
      <c r="S223" s="20"/>
      <c r="T223" s="19"/>
      <c r="U223" s="21"/>
      <c r="V223" s="21"/>
      <c r="W223" s="21"/>
      <c r="X223" s="21"/>
      <c r="Y223" s="22"/>
      <c r="Z223" s="107"/>
      <c r="AA223" s="225"/>
    </row>
    <row r="224" spans="1:27" ht="20.100000000000001" customHeight="1" x14ac:dyDescent="0.15">
      <c r="A224" s="78">
        <f>IFERROR(IF(AND($L224="○", OR(TRIM($M224)="",TRIM($N224)="",$P224&lt;=0,AND($I63="する",TRIM($R224)=""))),1001,0),3)</f>
        <v>0</v>
      </c>
      <c r="B224" s="78"/>
      <c r="C224" s="102"/>
      <c r="E224" s="247" t="s">
        <v>96</v>
      </c>
      <c r="F224" s="248" t="s">
        <v>140</v>
      </c>
      <c r="G224" s="249"/>
      <c r="H224" s="249"/>
      <c r="I224" s="249"/>
      <c r="J224" s="249"/>
      <c r="K224" s="250"/>
      <c r="L224" s="4"/>
      <c r="M224" s="5"/>
      <c r="N224" s="13"/>
      <c r="O224" s="26"/>
      <c r="P224" s="13"/>
      <c r="Q224" s="27"/>
      <c r="R224" s="19"/>
      <c r="S224" s="20"/>
      <c r="T224" s="19"/>
      <c r="U224" s="21"/>
      <c r="V224" s="21"/>
      <c r="W224" s="21"/>
      <c r="X224" s="21"/>
      <c r="Y224" s="22"/>
      <c r="Z224" s="107"/>
      <c r="AA224" s="225"/>
    </row>
    <row r="225" spans="1:27" ht="20.100000000000001" customHeight="1" x14ac:dyDescent="0.15">
      <c r="A225" s="78">
        <f>IFERROR(IF(AND($L225="○", OR(TRIM($M225)="",TRIM($N225)="",$P225&lt;=0,AND($I63="する",TRIM($R225)=""))),1001,0),3)</f>
        <v>0</v>
      </c>
      <c r="B225" s="78"/>
      <c r="C225" s="102"/>
      <c r="E225" s="247" t="s">
        <v>97</v>
      </c>
      <c r="F225" s="248" t="s">
        <v>141</v>
      </c>
      <c r="G225" s="249"/>
      <c r="H225" s="249"/>
      <c r="I225" s="249"/>
      <c r="J225" s="249"/>
      <c r="K225" s="250"/>
      <c r="L225" s="4"/>
      <c r="M225" s="5"/>
      <c r="N225" s="13"/>
      <c r="O225" s="26"/>
      <c r="P225" s="13"/>
      <c r="Q225" s="27"/>
      <c r="R225" s="19"/>
      <c r="S225" s="20"/>
      <c r="T225" s="19"/>
      <c r="U225" s="21"/>
      <c r="V225" s="21"/>
      <c r="W225" s="21"/>
      <c r="X225" s="21"/>
      <c r="Y225" s="22"/>
      <c r="Z225" s="107"/>
      <c r="AA225" s="225"/>
    </row>
    <row r="226" spans="1:27" ht="20.100000000000001" customHeight="1" x14ac:dyDescent="0.15">
      <c r="A226" s="78">
        <f>IFERROR(IF(AND($L226="○", OR(TRIM($M226)="",TRIM($N226)="",$P226&lt;=0,AND($I63="する",TRIM($R226)=""))),1001,0),3)</f>
        <v>0</v>
      </c>
      <c r="B226" s="78"/>
      <c r="C226" s="102"/>
      <c r="E226" s="247" t="s">
        <v>98</v>
      </c>
      <c r="F226" s="248" t="s">
        <v>142</v>
      </c>
      <c r="G226" s="249"/>
      <c r="H226" s="249"/>
      <c r="I226" s="249"/>
      <c r="J226" s="249"/>
      <c r="K226" s="250"/>
      <c r="L226" s="4"/>
      <c r="M226" s="5"/>
      <c r="N226" s="13"/>
      <c r="O226" s="26"/>
      <c r="P226" s="13"/>
      <c r="Q226" s="27"/>
      <c r="R226" s="19"/>
      <c r="S226" s="20"/>
      <c r="T226" s="19"/>
      <c r="U226" s="21"/>
      <c r="V226" s="21"/>
      <c r="W226" s="21"/>
      <c r="X226" s="21"/>
      <c r="Y226" s="22"/>
      <c r="Z226" s="107"/>
      <c r="AA226" s="225"/>
    </row>
    <row r="227" spans="1:27" ht="20.100000000000001" customHeight="1" x14ac:dyDescent="0.15">
      <c r="A227" s="78">
        <f>IFERROR(IF(AND($L227="○", OR(TRIM($M227)="",TRIM($N227)="",$P227&lt;=0,AND($I63="する",TRIM($R227)=""))),1001,0),3)</f>
        <v>0</v>
      </c>
      <c r="B227" s="78"/>
      <c r="C227" s="102"/>
      <c r="E227" s="247" t="s">
        <v>99</v>
      </c>
      <c r="F227" s="248" t="s">
        <v>143</v>
      </c>
      <c r="G227" s="249"/>
      <c r="H227" s="249"/>
      <c r="I227" s="249"/>
      <c r="J227" s="249"/>
      <c r="K227" s="250"/>
      <c r="L227" s="4"/>
      <c r="M227" s="5"/>
      <c r="N227" s="13"/>
      <c r="O227" s="26"/>
      <c r="P227" s="13"/>
      <c r="Q227" s="27"/>
      <c r="R227" s="19"/>
      <c r="S227" s="20"/>
      <c r="T227" s="19"/>
      <c r="U227" s="21"/>
      <c r="V227" s="21"/>
      <c r="W227" s="21"/>
      <c r="X227" s="21"/>
      <c r="Y227" s="22"/>
      <c r="Z227" s="107"/>
      <c r="AA227" s="225"/>
    </row>
    <row r="228" spans="1:27" ht="20.100000000000001" customHeight="1" x14ac:dyDescent="0.15">
      <c r="A228" s="78">
        <f>IFERROR(IF(AND($L228="○", OR(TRIM($M228)="",TRIM($N228)="",$P228&lt;=0,AND($I63="する",TRIM($R228)=""))),1001,0),3)</f>
        <v>0</v>
      </c>
      <c r="B228" s="78"/>
      <c r="C228" s="102"/>
      <c r="E228" s="247" t="s">
        <v>100</v>
      </c>
      <c r="F228" s="248" t="s">
        <v>144</v>
      </c>
      <c r="G228" s="249"/>
      <c r="H228" s="249"/>
      <c r="I228" s="249"/>
      <c r="J228" s="249"/>
      <c r="K228" s="250"/>
      <c r="L228" s="4"/>
      <c r="M228" s="5"/>
      <c r="N228" s="13"/>
      <c r="O228" s="26"/>
      <c r="P228" s="13"/>
      <c r="Q228" s="27"/>
      <c r="R228" s="19"/>
      <c r="S228" s="20"/>
      <c r="T228" s="19"/>
      <c r="U228" s="21"/>
      <c r="V228" s="21"/>
      <c r="W228" s="21"/>
      <c r="X228" s="21"/>
      <c r="Y228" s="22"/>
      <c r="Z228" s="107"/>
      <c r="AA228" s="225"/>
    </row>
    <row r="229" spans="1:27" ht="20.100000000000001" customHeight="1" x14ac:dyDescent="0.15">
      <c r="A229" s="78">
        <f>IFERROR(IF(AND($L229="○", OR(TRIM($M229)="",TRIM($N229)="",$P229&lt;=0,AND($I63="する",TRIM($R229)=""))),1001,0),3)</f>
        <v>0</v>
      </c>
      <c r="B229" s="78"/>
      <c r="C229" s="102"/>
      <c r="E229" s="247" t="s">
        <v>101</v>
      </c>
      <c r="F229" s="248" t="s">
        <v>145</v>
      </c>
      <c r="G229" s="249"/>
      <c r="H229" s="249"/>
      <c r="I229" s="249"/>
      <c r="J229" s="249"/>
      <c r="K229" s="250"/>
      <c r="L229" s="4"/>
      <c r="M229" s="5"/>
      <c r="N229" s="13"/>
      <c r="O229" s="26"/>
      <c r="P229" s="13"/>
      <c r="Q229" s="27"/>
      <c r="R229" s="19"/>
      <c r="S229" s="20"/>
      <c r="T229" s="19"/>
      <c r="U229" s="21"/>
      <c r="V229" s="21"/>
      <c r="W229" s="21"/>
      <c r="X229" s="21"/>
      <c r="Y229" s="22"/>
      <c r="Z229" s="107"/>
      <c r="AA229" s="225"/>
    </row>
    <row r="230" spans="1:27" ht="20.100000000000001" customHeight="1" x14ac:dyDescent="0.15">
      <c r="A230" s="78">
        <f>IFERROR(IF(AND($L230="○", OR(TRIM($M230)="",TRIM($N230)="",$P230&lt;=0,AND($I63="する",TRIM($R230)=""))),1001,0),3)</f>
        <v>0</v>
      </c>
      <c r="B230" s="78"/>
      <c r="C230" s="98"/>
      <c r="E230" s="247" t="s">
        <v>102</v>
      </c>
      <c r="F230" s="248" t="s">
        <v>146</v>
      </c>
      <c r="G230" s="249"/>
      <c r="H230" s="249"/>
      <c r="I230" s="249"/>
      <c r="J230" s="249"/>
      <c r="K230" s="250"/>
      <c r="L230" s="4"/>
      <c r="M230" s="5"/>
      <c r="N230" s="13"/>
      <c r="O230" s="26"/>
      <c r="P230" s="13"/>
      <c r="Q230" s="27"/>
      <c r="R230" s="19"/>
      <c r="S230" s="20"/>
      <c r="T230" s="19"/>
      <c r="U230" s="21"/>
      <c r="V230" s="21"/>
      <c r="W230" s="21"/>
      <c r="X230" s="21"/>
      <c r="Y230" s="22"/>
      <c r="Z230" s="151"/>
      <c r="AA230" s="140"/>
    </row>
    <row r="231" spans="1:27" ht="20.100000000000001" customHeight="1" x14ac:dyDescent="0.15">
      <c r="A231" s="78">
        <f>IFERROR(IF(AND($L231="○", OR(TRIM($M231)="",TRIM($N231)="",$P231&lt;=0,AND($I63="する",TRIM($R231)=""))),1001,0),3)</f>
        <v>0</v>
      </c>
      <c r="B231" s="78"/>
      <c r="C231" s="102"/>
      <c r="E231" s="247" t="s">
        <v>103</v>
      </c>
      <c r="F231" s="248" t="s">
        <v>147</v>
      </c>
      <c r="G231" s="249"/>
      <c r="H231" s="249"/>
      <c r="I231" s="249"/>
      <c r="J231" s="249"/>
      <c r="K231" s="250"/>
      <c r="L231" s="4"/>
      <c r="M231" s="5"/>
      <c r="N231" s="13"/>
      <c r="O231" s="26"/>
      <c r="P231" s="13"/>
      <c r="Q231" s="27"/>
      <c r="R231" s="19"/>
      <c r="S231" s="20"/>
      <c r="T231" s="19"/>
      <c r="U231" s="21"/>
      <c r="V231" s="21"/>
      <c r="W231" s="21"/>
      <c r="X231" s="21"/>
      <c r="Y231" s="22"/>
      <c r="Z231" s="107"/>
      <c r="AA231" s="225"/>
    </row>
    <row r="232" spans="1:27" ht="20.100000000000001" customHeight="1" x14ac:dyDescent="0.15">
      <c r="A232" s="78">
        <f>IFERROR(IF(AND($L232="○", OR(TRIM($M232)="",TRIM($N232)="",$P232&lt;=0,AND($I63="する",TRIM($R232)=""))),1001,0),3)</f>
        <v>0</v>
      </c>
      <c r="B232" s="78"/>
      <c r="C232" s="102"/>
      <c r="E232" s="247" t="s">
        <v>104</v>
      </c>
      <c r="F232" s="248" t="s">
        <v>148</v>
      </c>
      <c r="G232" s="249"/>
      <c r="H232" s="249"/>
      <c r="I232" s="249"/>
      <c r="J232" s="249"/>
      <c r="K232" s="250"/>
      <c r="L232" s="4"/>
      <c r="M232" s="5"/>
      <c r="N232" s="13"/>
      <c r="O232" s="26"/>
      <c r="P232" s="13"/>
      <c r="Q232" s="27"/>
      <c r="R232" s="19"/>
      <c r="S232" s="20"/>
      <c r="T232" s="19"/>
      <c r="U232" s="21"/>
      <c r="V232" s="21"/>
      <c r="W232" s="21"/>
      <c r="X232" s="21"/>
      <c r="Y232" s="22"/>
      <c r="Z232" s="107"/>
      <c r="AA232" s="225"/>
    </row>
    <row r="233" spans="1:27" ht="20.100000000000001" customHeight="1" x14ac:dyDescent="0.15">
      <c r="A233" s="78">
        <f>IFERROR(IF(AND($L233="○", OR(TRIM($M233)="",TRIM($N233)="",$P233&lt;=0,AND($I63="する",TRIM($R233)=""))),1001,0),3)</f>
        <v>0</v>
      </c>
      <c r="B233" s="78"/>
      <c r="C233" s="102"/>
      <c r="E233" s="247" t="s">
        <v>105</v>
      </c>
      <c r="F233" s="248" t="s">
        <v>149</v>
      </c>
      <c r="G233" s="249"/>
      <c r="H233" s="249"/>
      <c r="I233" s="249"/>
      <c r="J233" s="249"/>
      <c r="K233" s="250"/>
      <c r="L233" s="4"/>
      <c r="M233" s="5"/>
      <c r="N233" s="13"/>
      <c r="O233" s="26"/>
      <c r="P233" s="13"/>
      <c r="Q233" s="27"/>
      <c r="R233" s="19"/>
      <c r="S233" s="20"/>
      <c r="T233" s="19"/>
      <c r="U233" s="21"/>
      <c r="V233" s="21"/>
      <c r="W233" s="21"/>
      <c r="X233" s="21"/>
      <c r="Y233" s="22"/>
      <c r="Z233" s="107"/>
      <c r="AA233" s="225"/>
    </row>
    <row r="234" spans="1:27" ht="20.100000000000001" customHeight="1" x14ac:dyDescent="0.15">
      <c r="A234" s="78">
        <f>IFERROR(IF(AND($L234="○", OR(TRIM($M234)="",TRIM($N234)="",$P234&lt;=0,AND($I63="する",TRIM($R234)=""))),1001,0),3)</f>
        <v>0</v>
      </c>
      <c r="B234" s="78"/>
      <c r="C234" s="102"/>
      <c r="E234" s="247" t="s">
        <v>106</v>
      </c>
      <c r="F234" s="248" t="s">
        <v>150</v>
      </c>
      <c r="G234" s="249"/>
      <c r="H234" s="249"/>
      <c r="I234" s="249"/>
      <c r="J234" s="249"/>
      <c r="K234" s="250"/>
      <c r="L234" s="4"/>
      <c r="M234" s="5"/>
      <c r="N234" s="13"/>
      <c r="O234" s="26"/>
      <c r="P234" s="13"/>
      <c r="Q234" s="27"/>
      <c r="R234" s="19"/>
      <c r="S234" s="20"/>
      <c r="T234" s="19"/>
      <c r="U234" s="21"/>
      <c r="V234" s="21"/>
      <c r="W234" s="21"/>
      <c r="X234" s="21"/>
      <c r="Y234" s="22"/>
      <c r="Z234" s="107"/>
      <c r="AA234" s="225"/>
    </row>
    <row r="235" spans="1:27" ht="20.100000000000001" customHeight="1" x14ac:dyDescent="0.15">
      <c r="A235" s="78">
        <f>IFERROR(IF(AND($L235="○", OR(TRIM($M235)="",TRIM($N235)="",$P235&lt;=0,AND($I63="する",TRIM($R235)=""))),1001,0),3)</f>
        <v>0</v>
      </c>
      <c r="B235" s="78"/>
      <c r="C235" s="102"/>
      <c r="E235" s="247" t="s">
        <v>107</v>
      </c>
      <c r="F235" s="248" t="s">
        <v>151</v>
      </c>
      <c r="G235" s="249"/>
      <c r="H235" s="249"/>
      <c r="I235" s="249"/>
      <c r="J235" s="249"/>
      <c r="K235" s="250"/>
      <c r="L235" s="4"/>
      <c r="M235" s="5"/>
      <c r="N235" s="13"/>
      <c r="O235" s="26"/>
      <c r="P235" s="13"/>
      <c r="Q235" s="27"/>
      <c r="R235" s="19"/>
      <c r="S235" s="20"/>
      <c r="T235" s="19"/>
      <c r="U235" s="21"/>
      <c r="V235" s="21"/>
      <c r="W235" s="21"/>
      <c r="X235" s="21"/>
      <c r="Y235" s="22"/>
      <c r="Z235" s="107"/>
      <c r="AA235" s="225"/>
    </row>
    <row r="236" spans="1:27" ht="20.100000000000001" customHeight="1" x14ac:dyDescent="0.15">
      <c r="A236" s="78">
        <f>IFERROR(IF(AND($L236="○", OR(TRIM($M236)="",TRIM($N236)="",$P236&lt;=0,AND($I63="する",TRIM($R236)=""))),1001,0),3)</f>
        <v>0</v>
      </c>
      <c r="B236" s="78"/>
      <c r="C236" s="102"/>
      <c r="E236" s="247" t="s">
        <v>108</v>
      </c>
      <c r="F236" s="248" t="s">
        <v>152</v>
      </c>
      <c r="G236" s="249"/>
      <c r="H236" s="249"/>
      <c r="I236" s="249"/>
      <c r="J236" s="249"/>
      <c r="K236" s="250"/>
      <c r="L236" s="4"/>
      <c r="M236" s="5"/>
      <c r="N236" s="13"/>
      <c r="O236" s="26"/>
      <c r="P236" s="13"/>
      <c r="Q236" s="27"/>
      <c r="R236" s="19"/>
      <c r="S236" s="20"/>
      <c r="T236" s="19"/>
      <c r="U236" s="21"/>
      <c r="V236" s="21"/>
      <c r="W236" s="21"/>
      <c r="X236" s="21"/>
      <c r="Y236" s="22"/>
      <c r="Z236" s="107"/>
      <c r="AA236" s="225"/>
    </row>
    <row r="237" spans="1:27" ht="20.100000000000001" customHeight="1" x14ac:dyDescent="0.15">
      <c r="A237" s="78">
        <f>IFERROR(IF(AND($L237="○", OR(TRIM($M237)="",TRIM($N237)="",$P237&lt;=0,AND($I63="する",TRIM($R237)=""))),1001,0),3)</f>
        <v>0</v>
      </c>
      <c r="B237" s="78"/>
      <c r="C237" s="102"/>
      <c r="E237" s="247" t="s">
        <v>109</v>
      </c>
      <c r="F237" s="248" t="s">
        <v>153</v>
      </c>
      <c r="G237" s="249"/>
      <c r="H237" s="249"/>
      <c r="I237" s="249"/>
      <c r="J237" s="249"/>
      <c r="K237" s="250"/>
      <c r="L237" s="4"/>
      <c r="M237" s="5"/>
      <c r="N237" s="13"/>
      <c r="O237" s="26"/>
      <c r="P237" s="13"/>
      <c r="Q237" s="27"/>
      <c r="R237" s="19"/>
      <c r="S237" s="20"/>
      <c r="T237" s="19"/>
      <c r="U237" s="21"/>
      <c r="V237" s="21"/>
      <c r="W237" s="21"/>
      <c r="X237" s="21"/>
      <c r="Y237" s="22"/>
      <c r="Z237" s="107"/>
      <c r="AA237" s="225"/>
    </row>
    <row r="238" spans="1:27" ht="20.100000000000001" customHeight="1" x14ac:dyDescent="0.15">
      <c r="A238" s="78">
        <f>IFERROR(IF(AND($L238="○", OR(TRIM($M238)="",TRIM($N238)="",$P238&lt;=0,AND($I63="する",TRIM($R238)=""))),1001,0),3)</f>
        <v>0</v>
      </c>
      <c r="B238" s="78"/>
      <c r="C238" s="102"/>
      <c r="E238" s="247" t="s">
        <v>110</v>
      </c>
      <c r="F238" s="248" t="s">
        <v>154</v>
      </c>
      <c r="G238" s="249"/>
      <c r="H238" s="249"/>
      <c r="I238" s="249"/>
      <c r="J238" s="249"/>
      <c r="K238" s="250"/>
      <c r="L238" s="4"/>
      <c r="M238" s="5"/>
      <c r="N238" s="13"/>
      <c r="O238" s="26"/>
      <c r="P238" s="13"/>
      <c r="Q238" s="27"/>
      <c r="R238" s="19"/>
      <c r="S238" s="20"/>
      <c r="T238" s="19"/>
      <c r="U238" s="21"/>
      <c r="V238" s="21"/>
      <c r="W238" s="21"/>
      <c r="X238" s="21"/>
      <c r="Y238" s="22"/>
      <c r="Z238" s="107"/>
      <c r="AA238" s="225"/>
    </row>
    <row r="239" spans="1:27" ht="20.100000000000001" customHeight="1" x14ac:dyDescent="0.15">
      <c r="A239" s="78">
        <f>IFERROR(IF(AND($L239="○", OR(TRIM($M239)="",TRIM($N239)="",$P239&lt;=0,AND($I63="する",TRIM($R239)=""))),1001,0),3)</f>
        <v>0</v>
      </c>
      <c r="B239" s="78"/>
      <c r="C239" s="102"/>
      <c r="E239" s="247" t="s">
        <v>111</v>
      </c>
      <c r="F239" s="248" t="s">
        <v>155</v>
      </c>
      <c r="G239" s="249"/>
      <c r="H239" s="249"/>
      <c r="I239" s="249"/>
      <c r="J239" s="249"/>
      <c r="K239" s="250"/>
      <c r="L239" s="4"/>
      <c r="M239" s="5"/>
      <c r="N239" s="13"/>
      <c r="O239" s="26"/>
      <c r="P239" s="13"/>
      <c r="Q239" s="27"/>
      <c r="R239" s="19"/>
      <c r="S239" s="20"/>
      <c r="T239" s="19"/>
      <c r="U239" s="21"/>
      <c r="V239" s="21"/>
      <c r="W239" s="21"/>
      <c r="X239" s="21"/>
      <c r="Y239" s="22"/>
      <c r="Z239" s="107"/>
      <c r="AA239" s="225"/>
    </row>
    <row r="240" spans="1:27" ht="20.100000000000001" customHeight="1" x14ac:dyDescent="0.15">
      <c r="A240" s="78">
        <f>IFERROR(IF(AND($L240="○", $P240&lt;=0),1001,0),3)</f>
        <v>0</v>
      </c>
      <c r="B240" s="78"/>
      <c r="C240" s="102"/>
      <c r="E240" s="251" t="s">
        <v>178</v>
      </c>
      <c r="F240" s="252" t="s">
        <v>177</v>
      </c>
      <c r="G240" s="253"/>
      <c r="H240" s="253"/>
      <c r="I240" s="253"/>
      <c r="J240" s="253"/>
      <c r="K240" s="254"/>
      <c r="L240" s="6"/>
      <c r="M240" s="255"/>
      <c r="N240" s="256"/>
      <c r="O240" s="257"/>
      <c r="P240" s="10"/>
      <c r="Q240" s="28"/>
      <c r="R240" s="258"/>
      <c r="S240" s="259"/>
      <c r="T240" s="23"/>
      <c r="U240" s="24"/>
      <c r="V240" s="24"/>
      <c r="W240" s="24"/>
      <c r="X240" s="24"/>
      <c r="Y240" s="25"/>
      <c r="Z240" s="107"/>
      <c r="AA240" s="225"/>
    </row>
    <row r="241" spans="1:26" ht="20.100000000000001" customHeight="1" x14ac:dyDescent="0.15">
      <c r="A241" s="78"/>
      <c r="B241" s="78"/>
      <c r="C241" s="122"/>
      <c r="D241" s="123"/>
      <c r="E241" s="123"/>
      <c r="F241" s="123"/>
      <c r="G241" s="123"/>
      <c r="H241" s="123"/>
      <c r="I241" s="123"/>
      <c r="J241" s="123"/>
      <c r="K241" s="123"/>
      <c r="L241" s="123"/>
      <c r="M241" s="260"/>
      <c r="N241" s="123"/>
      <c r="O241" s="153"/>
      <c r="P241" s="124"/>
      <c r="Q241" s="147"/>
      <c r="R241" s="147"/>
      <c r="S241" s="147"/>
      <c r="T241" s="147"/>
      <c r="U241" s="147"/>
      <c r="V241" s="147"/>
      <c r="W241" s="147"/>
      <c r="X241" s="147"/>
      <c r="Y241" s="124"/>
      <c r="Z241" s="126"/>
    </row>
    <row r="242" spans="1:26" ht="20.100000000000001" customHeight="1" x14ac:dyDescent="0.15">
      <c r="A242" s="78"/>
      <c r="B242" s="78"/>
      <c r="C242" s="108"/>
      <c r="D242" s="108"/>
      <c r="E242" s="108"/>
      <c r="F242" s="108"/>
      <c r="G242" s="108"/>
      <c r="H242" s="108"/>
      <c r="I242" s="108"/>
      <c r="J242" s="128"/>
      <c r="K242" s="128"/>
      <c r="L242" s="128"/>
      <c r="M242" s="223"/>
      <c r="N242" s="128"/>
      <c r="O242" s="154"/>
      <c r="P242" s="128"/>
      <c r="Q242" s="148"/>
      <c r="R242" s="148"/>
      <c r="S242" s="148"/>
      <c r="T242" s="148"/>
      <c r="U242" s="148"/>
      <c r="V242" s="148"/>
      <c r="W242" s="148"/>
      <c r="X242" s="148"/>
      <c r="Y242" s="128"/>
      <c r="Z242" s="108"/>
    </row>
    <row r="243" spans="1:26" ht="20.100000000000001" customHeight="1" x14ac:dyDescent="0.15">
      <c r="A243" s="78"/>
      <c r="B243" s="78"/>
      <c r="C243" s="108"/>
      <c r="D243" s="108"/>
      <c r="E243" s="108"/>
      <c r="F243" s="108"/>
      <c r="G243" s="108"/>
      <c r="H243" s="108"/>
      <c r="I243" s="127"/>
      <c r="J243" s="124"/>
      <c r="K243" s="128"/>
      <c r="L243" s="128"/>
      <c r="M243" s="128"/>
      <c r="N243" s="128"/>
      <c r="O243" s="128"/>
      <c r="P243" s="128"/>
      <c r="Q243" s="128"/>
      <c r="R243" s="128"/>
      <c r="S243" s="128"/>
      <c r="T243" s="128"/>
      <c r="U243" s="128"/>
      <c r="V243" s="128"/>
      <c r="W243" s="128"/>
      <c r="X243" s="128"/>
      <c r="Y243" s="128"/>
      <c r="Z243" s="108"/>
    </row>
    <row r="244" spans="1:26" ht="20.100000000000001" customHeight="1" x14ac:dyDescent="0.15">
      <c r="A244" s="78"/>
      <c r="B244" s="78"/>
      <c r="C244" s="95" t="s">
        <v>204</v>
      </c>
      <c r="D244" s="96"/>
      <c r="E244" s="96"/>
      <c r="F244" s="96"/>
      <c r="G244" s="96"/>
      <c r="H244" s="96"/>
      <c r="I244" s="96"/>
      <c r="J244" s="97"/>
      <c r="M244" s="156"/>
      <c r="N244" s="156"/>
      <c r="O244" s="156"/>
      <c r="P244" s="156"/>
      <c r="Q244" s="156"/>
      <c r="R244" s="156"/>
      <c r="S244" s="156"/>
      <c r="T244" s="156"/>
      <c r="U244" s="156"/>
      <c r="V244" s="156"/>
      <c r="W244" s="156"/>
      <c r="X244" s="156"/>
      <c r="Y244" s="156"/>
    </row>
    <row r="245" spans="1:26" ht="20.100000000000001" customHeight="1" x14ac:dyDescent="0.15">
      <c r="A245" s="78"/>
      <c r="B245" s="78"/>
      <c r="C245" s="98"/>
      <c r="D245" s="99"/>
      <c r="E245" s="99"/>
      <c r="F245" s="99"/>
      <c r="G245" s="99"/>
      <c r="H245" s="99"/>
      <c r="I245" s="261"/>
      <c r="J245" s="108"/>
      <c r="K245" s="100"/>
      <c r="L245" s="100"/>
      <c r="Z245" s="101"/>
    </row>
    <row r="246" spans="1:26" ht="45" customHeight="1" x14ac:dyDescent="0.15">
      <c r="A246" s="78"/>
      <c r="B246" s="78"/>
      <c r="C246" s="98"/>
      <c r="D246" s="262" t="s">
        <v>205</v>
      </c>
      <c r="E246" s="262"/>
      <c r="F246" s="262"/>
      <c r="G246" s="262"/>
      <c r="H246" s="262"/>
      <c r="I246" s="262"/>
      <c r="J246" s="262"/>
      <c r="K246" s="262"/>
      <c r="L246" s="262"/>
      <c r="M246" s="262"/>
      <c r="N246" s="262"/>
      <c r="O246" s="262"/>
      <c r="P246" s="262"/>
      <c r="Q246" s="262"/>
      <c r="R246" s="262"/>
      <c r="S246" s="262"/>
      <c r="T246" s="262"/>
      <c r="U246" s="262"/>
      <c r="V246" s="262"/>
      <c r="W246" s="262"/>
      <c r="X246" s="262"/>
      <c r="Y246" s="262"/>
      <c r="Z246" s="107"/>
    </row>
    <row r="247" spans="1:26" ht="20.100000000000001" customHeight="1" x14ac:dyDescent="0.15">
      <c r="A247" s="78"/>
      <c r="B247" s="78"/>
      <c r="C247" s="98"/>
      <c r="D247" s="263" t="s">
        <v>206</v>
      </c>
      <c r="E247" s="264" t="s">
        <v>207</v>
      </c>
      <c r="F247" s="265"/>
      <c r="G247" s="265"/>
      <c r="H247" s="265"/>
      <c r="I247" s="266"/>
      <c r="J247" s="264" t="s">
        <v>208</v>
      </c>
      <c r="K247" s="265"/>
      <c r="L247" s="265"/>
      <c r="M247" s="265"/>
      <c r="N247" s="265"/>
      <c r="O247" s="265"/>
      <c r="P247" s="265"/>
      <c r="Q247" s="265"/>
      <c r="R247" s="265"/>
      <c r="S247" s="265"/>
      <c r="T247" s="266"/>
      <c r="U247" s="267" t="s">
        <v>209</v>
      </c>
      <c r="V247" s="268"/>
      <c r="W247" s="268"/>
      <c r="X247" s="268"/>
      <c r="Y247" s="269"/>
      <c r="Z247" s="107"/>
    </row>
    <row r="248" spans="1:26" ht="20.100000000000001" customHeight="1" x14ac:dyDescent="0.15">
      <c r="A248" s="78"/>
      <c r="B248" s="78"/>
      <c r="C248" s="98"/>
      <c r="D248" s="270"/>
      <c r="E248" s="271" t="s">
        <v>210</v>
      </c>
      <c r="F248" s="272"/>
      <c r="G248" s="272"/>
      <c r="H248" s="272"/>
      <c r="I248" s="273"/>
      <c r="J248" s="274" t="s">
        <v>211</v>
      </c>
      <c r="K248" s="275"/>
      <c r="L248" s="275"/>
      <c r="M248" s="275"/>
      <c r="N248" s="275"/>
      <c r="O248" s="275"/>
      <c r="P248" s="275"/>
      <c r="Q248" s="275"/>
      <c r="R248" s="275"/>
      <c r="S248" s="276"/>
      <c r="T248" s="277">
        <v>111</v>
      </c>
      <c r="U248" s="7"/>
      <c r="V248" s="8"/>
      <c r="W248" s="8"/>
      <c r="X248" s="8"/>
      <c r="Y248" s="9"/>
      <c r="Z248" s="107"/>
    </row>
    <row r="249" spans="1:26" ht="20.100000000000001" customHeight="1" x14ac:dyDescent="0.15">
      <c r="A249" s="78"/>
      <c r="B249" s="78"/>
      <c r="C249" s="98"/>
      <c r="D249" s="270"/>
      <c r="E249" s="278"/>
      <c r="F249" s="279"/>
      <c r="G249" s="279"/>
      <c r="H249" s="279"/>
      <c r="I249" s="280"/>
      <c r="J249" s="281" t="s">
        <v>212</v>
      </c>
      <c r="K249" s="282"/>
      <c r="L249" s="282"/>
      <c r="M249" s="282"/>
      <c r="N249" s="282"/>
      <c r="O249" s="282"/>
      <c r="P249" s="282"/>
      <c r="Q249" s="282"/>
      <c r="R249" s="282"/>
      <c r="S249" s="283"/>
      <c r="T249" s="284">
        <v>212</v>
      </c>
      <c r="U249" s="13"/>
      <c r="V249" s="14"/>
      <c r="W249" s="14"/>
      <c r="X249" s="14"/>
      <c r="Y249" s="15"/>
      <c r="Z249" s="107"/>
    </row>
    <row r="250" spans="1:26" ht="20.100000000000001" customHeight="1" x14ac:dyDescent="0.15">
      <c r="A250" s="78"/>
      <c r="B250" s="78"/>
      <c r="C250" s="98"/>
      <c r="D250" s="270"/>
      <c r="E250" s="285" t="s">
        <v>213</v>
      </c>
      <c r="F250" s="286"/>
      <c r="G250" s="286"/>
      <c r="H250" s="286"/>
      <c r="I250" s="287"/>
      <c r="J250" s="281" t="s">
        <v>211</v>
      </c>
      <c r="K250" s="282"/>
      <c r="L250" s="282"/>
      <c r="M250" s="282"/>
      <c r="N250" s="282"/>
      <c r="O250" s="282"/>
      <c r="P250" s="282"/>
      <c r="Q250" s="282"/>
      <c r="R250" s="282"/>
      <c r="S250" s="283"/>
      <c r="T250" s="284">
        <v>113</v>
      </c>
      <c r="U250" s="13"/>
      <c r="V250" s="14"/>
      <c r="W250" s="14"/>
      <c r="X250" s="14"/>
      <c r="Y250" s="15"/>
      <c r="Z250" s="107"/>
    </row>
    <row r="251" spans="1:26" ht="20.100000000000001" customHeight="1" x14ac:dyDescent="0.15">
      <c r="A251" s="78"/>
      <c r="B251" s="78"/>
      <c r="C251" s="98"/>
      <c r="D251" s="270"/>
      <c r="E251" s="288"/>
      <c r="F251" s="289"/>
      <c r="G251" s="289"/>
      <c r="H251" s="289"/>
      <c r="I251" s="290"/>
      <c r="J251" s="291" t="s">
        <v>212</v>
      </c>
      <c r="K251" s="281" t="s">
        <v>214</v>
      </c>
      <c r="L251" s="282"/>
      <c r="M251" s="282"/>
      <c r="N251" s="282"/>
      <c r="O251" s="282"/>
      <c r="P251" s="282"/>
      <c r="Q251" s="282"/>
      <c r="R251" s="282"/>
      <c r="S251" s="283"/>
      <c r="T251" s="284">
        <v>214</v>
      </c>
      <c r="U251" s="13"/>
      <c r="V251" s="14"/>
      <c r="W251" s="14"/>
      <c r="X251" s="14"/>
      <c r="Y251" s="15"/>
      <c r="Z251" s="107"/>
    </row>
    <row r="252" spans="1:26" ht="20.100000000000001" customHeight="1" x14ac:dyDescent="0.15">
      <c r="A252" s="78"/>
      <c r="B252" s="78"/>
      <c r="C252" s="98"/>
      <c r="D252" s="270"/>
      <c r="E252" s="288"/>
      <c r="F252" s="289"/>
      <c r="G252" s="289"/>
      <c r="H252" s="289"/>
      <c r="I252" s="290"/>
      <c r="J252" s="292"/>
      <c r="K252" s="281" t="s">
        <v>215</v>
      </c>
      <c r="L252" s="282"/>
      <c r="M252" s="282"/>
      <c r="N252" s="282"/>
      <c r="O252" s="282"/>
      <c r="P252" s="282"/>
      <c r="Q252" s="282"/>
      <c r="R252" s="282"/>
      <c r="S252" s="283"/>
      <c r="T252" s="284">
        <v>215</v>
      </c>
      <c r="U252" s="13"/>
      <c r="V252" s="14"/>
      <c r="W252" s="14"/>
      <c r="X252" s="14"/>
      <c r="Y252" s="15"/>
      <c r="Z252" s="107"/>
    </row>
    <row r="253" spans="1:26" ht="20.100000000000001" customHeight="1" x14ac:dyDescent="0.15">
      <c r="A253" s="78"/>
      <c r="B253" s="78"/>
      <c r="C253" s="98"/>
      <c r="D253" s="270"/>
      <c r="E253" s="278"/>
      <c r="F253" s="279"/>
      <c r="G253" s="279"/>
      <c r="H253" s="279"/>
      <c r="I253" s="280"/>
      <c r="J253" s="293"/>
      <c r="K253" s="281" t="s">
        <v>216</v>
      </c>
      <c r="L253" s="282"/>
      <c r="M253" s="282"/>
      <c r="N253" s="282"/>
      <c r="O253" s="282"/>
      <c r="P253" s="282"/>
      <c r="Q253" s="282"/>
      <c r="R253" s="282"/>
      <c r="S253" s="283"/>
      <c r="T253" s="284">
        <v>216</v>
      </c>
      <c r="U253" s="13"/>
      <c r="V253" s="14"/>
      <c r="W253" s="14"/>
      <c r="X253" s="14"/>
      <c r="Y253" s="15"/>
      <c r="Z253" s="107"/>
    </row>
    <row r="254" spans="1:26" ht="20.100000000000001" customHeight="1" x14ac:dyDescent="0.15">
      <c r="A254" s="78"/>
      <c r="B254" s="78"/>
      <c r="C254" s="98"/>
      <c r="D254" s="270"/>
      <c r="E254" s="285" t="s">
        <v>217</v>
      </c>
      <c r="F254" s="286"/>
      <c r="G254" s="286"/>
      <c r="H254" s="286"/>
      <c r="I254" s="287"/>
      <c r="J254" s="281" t="s">
        <v>211</v>
      </c>
      <c r="K254" s="282"/>
      <c r="L254" s="282"/>
      <c r="M254" s="282"/>
      <c r="N254" s="282"/>
      <c r="O254" s="282"/>
      <c r="P254" s="282"/>
      <c r="Q254" s="282"/>
      <c r="R254" s="282"/>
      <c r="S254" s="283"/>
      <c r="T254" s="284">
        <v>120</v>
      </c>
      <c r="U254" s="13"/>
      <c r="V254" s="14"/>
      <c r="W254" s="14"/>
      <c r="X254" s="14"/>
      <c r="Y254" s="15"/>
      <c r="Z254" s="107"/>
    </row>
    <row r="255" spans="1:26" ht="20.100000000000001" customHeight="1" x14ac:dyDescent="0.15">
      <c r="A255" s="78"/>
      <c r="B255" s="78"/>
      <c r="C255" s="98"/>
      <c r="D255" s="270"/>
      <c r="E255" s="288"/>
      <c r="F255" s="289"/>
      <c r="G255" s="289"/>
      <c r="H255" s="289"/>
      <c r="I255" s="290"/>
      <c r="J255" s="291" t="s">
        <v>212</v>
      </c>
      <c r="K255" s="281" t="s">
        <v>218</v>
      </c>
      <c r="L255" s="282"/>
      <c r="M255" s="282"/>
      <c r="N255" s="282"/>
      <c r="O255" s="282"/>
      <c r="P255" s="282"/>
      <c r="Q255" s="282"/>
      <c r="R255" s="282"/>
      <c r="S255" s="283"/>
      <c r="T255" s="284">
        <v>221</v>
      </c>
      <c r="U255" s="13"/>
      <c r="V255" s="14"/>
      <c r="W255" s="14"/>
      <c r="X255" s="14"/>
      <c r="Y255" s="15"/>
      <c r="Z255" s="107"/>
    </row>
    <row r="256" spans="1:26" ht="20.100000000000001" customHeight="1" x14ac:dyDescent="0.15">
      <c r="A256" s="78"/>
      <c r="B256" s="78"/>
      <c r="C256" s="98"/>
      <c r="D256" s="270"/>
      <c r="E256" s="288"/>
      <c r="F256" s="289"/>
      <c r="G256" s="289"/>
      <c r="H256" s="289"/>
      <c r="I256" s="290"/>
      <c r="J256" s="292"/>
      <c r="K256" s="281" t="s">
        <v>219</v>
      </c>
      <c r="L256" s="282"/>
      <c r="M256" s="282"/>
      <c r="N256" s="282"/>
      <c r="O256" s="282"/>
      <c r="P256" s="282"/>
      <c r="Q256" s="282"/>
      <c r="R256" s="282"/>
      <c r="S256" s="283"/>
      <c r="T256" s="284">
        <v>222</v>
      </c>
      <c r="U256" s="13"/>
      <c r="V256" s="14"/>
      <c r="W256" s="14"/>
      <c r="X256" s="14"/>
      <c r="Y256" s="15"/>
      <c r="Z256" s="107"/>
    </row>
    <row r="257" spans="1:26" ht="20.100000000000001" customHeight="1" x14ac:dyDescent="0.15">
      <c r="A257" s="78"/>
      <c r="B257" s="78"/>
      <c r="C257" s="98"/>
      <c r="D257" s="270"/>
      <c r="E257" s="278"/>
      <c r="F257" s="279"/>
      <c r="G257" s="279"/>
      <c r="H257" s="279"/>
      <c r="I257" s="280"/>
      <c r="J257" s="293"/>
      <c r="K257" s="281" t="s">
        <v>220</v>
      </c>
      <c r="L257" s="282"/>
      <c r="M257" s="282"/>
      <c r="N257" s="282"/>
      <c r="O257" s="282"/>
      <c r="P257" s="282"/>
      <c r="Q257" s="282"/>
      <c r="R257" s="282"/>
      <c r="S257" s="283"/>
      <c r="T257" s="284">
        <v>223</v>
      </c>
      <c r="U257" s="13"/>
      <c r="V257" s="14"/>
      <c r="W257" s="14"/>
      <c r="X257" s="14"/>
      <c r="Y257" s="15"/>
      <c r="Z257" s="107"/>
    </row>
    <row r="258" spans="1:26" ht="20.100000000000001" customHeight="1" x14ac:dyDescent="0.15">
      <c r="A258" s="78"/>
      <c r="B258" s="78"/>
      <c r="C258" s="98"/>
      <c r="D258" s="270"/>
      <c r="E258" s="285" t="s">
        <v>221</v>
      </c>
      <c r="F258" s="286"/>
      <c r="G258" s="286"/>
      <c r="H258" s="286"/>
      <c r="I258" s="287"/>
      <c r="J258" s="281" t="s">
        <v>211</v>
      </c>
      <c r="K258" s="282"/>
      <c r="L258" s="282"/>
      <c r="M258" s="282"/>
      <c r="N258" s="282"/>
      <c r="O258" s="282"/>
      <c r="P258" s="282"/>
      <c r="Q258" s="282"/>
      <c r="R258" s="282"/>
      <c r="S258" s="283"/>
      <c r="T258" s="284">
        <v>127</v>
      </c>
      <c r="U258" s="13"/>
      <c r="V258" s="14"/>
      <c r="W258" s="14"/>
      <c r="X258" s="14"/>
      <c r="Y258" s="15"/>
      <c r="Z258" s="107"/>
    </row>
    <row r="259" spans="1:26" ht="20.100000000000001" customHeight="1" x14ac:dyDescent="0.15">
      <c r="A259" s="78"/>
      <c r="B259" s="78"/>
      <c r="C259" s="98"/>
      <c r="D259" s="270"/>
      <c r="E259" s="278"/>
      <c r="F259" s="279"/>
      <c r="G259" s="279"/>
      <c r="H259" s="279"/>
      <c r="I259" s="280"/>
      <c r="J259" s="281" t="s">
        <v>212</v>
      </c>
      <c r="K259" s="282"/>
      <c r="L259" s="282"/>
      <c r="M259" s="282"/>
      <c r="N259" s="282"/>
      <c r="O259" s="282"/>
      <c r="P259" s="282"/>
      <c r="Q259" s="282"/>
      <c r="R259" s="282"/>
      <c r="S259" s="283"/>
      <c r="T259" s="284">
        <v>228</v>
      </c>
      <c r="U259" s="13"/>
      <c r="V259" s="14"/>
      <c r="W259" s="14"/>
      <c r="X259" s="14"/>
      <c r="Y259" s="15"/>
      <c r="Z259" s="107"/>
    </row>
    <row r="260" spans="1:26" ht="20.100000000000001" customHeight="1" x14ac:dyDescent="0.15">
      <c r="A260" s="78"/>
      <c r="B260" s="78"/>
      <c r="C260" s="98"/>
      <c r="D260" s="270"/>
      <c r="E260" s="285" t="s">
        <v>222</v>
      </c>
      <c r="F260" s="286"/>
      <c r="G260" s="286"/>
      <c r="H260" s="286"/>
      <c r="I260" s="287"/>
      <c r="J260" s="281" t="s">
        <v>211</v>
      </c>
      <c r="K260" s="282"/>
      <c r="L260" s="282"/>
      <c r="M260" s="282"/>
      <c r="N260" s="282"/>
      <c r="O260" s="282"/>
      <c r="P260" s="282"/>
      <c r="Q260" s="282"/>
      <c r="R260" s="282"/>
      <c r="S260" s="283"/>
      <c r="T260" s="284">
        <v>129</v>
      </c>
      <c r="U260" s="13"/>
      <c r="V260" s="14"/>
      <c r="W260" s="14"/>
      <c r="X260" s="14"/>
      <c r="Y260" s="15"/>
      <c r="Z260" s="107"/>
    </row>
    <row r="261" spans="1:26" ht="20.100000000000001" customHeight="1" x14ac:dyDescent="0.15">
      <c r="A261" s="78"/>
      <c r="B261" s="78"/>
      <c r="C261" s="98"/>
      <c r="D261" s="270"/>
      <c r="E261" s="278"/>
      <c r="F261" s="279"/>
      <c r="G261" s="279"/>
      <c r="H261" s="279"/>
      <c r="I261" s="280"/>
      <c r="J261" s="281" t="s">
        <v>212</v>
      </c>
      <c r="K261" s="282"/>
      <c r="L261" s="282"/>
      <c r="M261" s="282"/>
      <c r="N261" s="282"/>
      <c r="O261" s="282"/>
      <c r="P261" s="282"/>
      <c r="Q261" s="282"/>
      <c r="R261" s="282"/>
      <c r="S261" s="283"/>
      <c r="T261" s="284">
        <v>230</v>
      </c>
      <c r="U261" s="13"/>
      <c r="V261" s="14"/>
      <c r="W261" s="14"/>
      <c r="X261" s="14"/>
      <c r="Y261" s="15"/>
      <c r="Z261" s="107"/>
    </row>
    <row r="262" spans="1:26" ht="20.100000000000001" customHeight="1" x14ac:dyDescent="0.15">
      <c r="A262" s="78"/>
      <c r="B262" s="78"/>
      <c r="C262" s="98"/>
      <c r="D262" s="270"/>
      <c r="E262" s="285" t="s">
        <v>223</v>
      </c>
      <c r="F262" s="286"/>
      <c r="G262" s="286"/>
      <c r="H262" s="286"/>
      <c r="I262" s="287"/>
      <c r="J262" s="281" t="s">
        <v>211</v>
      </c>
      <c r="K262" s="282"/>
      <c r="L262" s="282"/>
      <c r="M262" s="282"/>
      <c r="N262" s="282"/>
      <c r="O262" s="282"/>
      <c r="P262" s="282"/>
      <c r="Q262" s="282"/>
      <c r="R262" s="282"/>
      <c r="S262" s="283"/>
      <c r="T262" s="284">
        <v>133</v>
      </c>
      <c r="U262" s="13"/>
      <c r="V262" s="14"/>
      <c r="W262" s="14"/>
      <c r="X262" s="14"/>
      <c r="Y262" s="15"/>
      <c r="Z262" s="107"/>
    </row>
    <row r="263" spans="1:26" ht="20.100000000000001" customHeight="1" x14ac:dyDescent="0.15">
      <c r="A263" s="78"/>
      <c r="B263" s="78"/>
      <c r="C263" s="98"/>
      <c r="D263" s="294"/>
      <c r="E263" s="295"/>
      <c r="F263" s="296"/>
      <c r="G263" s="296"/>
      <c r="H263" s="296"/>
      <c r="I263" s="297"/>
      <c r="J263" s="298" t="s">
        <v>212</v>
      </c>
      <c r="K263" s="299"/>
      <c r="L263" s="299"/>
      <c r="M263" s="299"/>
      <c r="N263" s="299"/>
      <c r="O263" s="299"/>
      <c r="P263" s="299"/>
      <c r="Q263" s="299"/>
      <c r="R263" s="299"/>
      <c r="S263" s="300"/>
      <c r="T263" s="284">
        <v>234</v>
      </c>
      <c r="U263" s="10"/>
      <c r="V263" s="11"/>
      <c r="W263" s="11"/>
      <c r="X263" s="11"/>
      <c r="Y263" s="12"/>
      <c r="Z263" s="107"/>
    </row>
    <row r="264" spans="1:26" ht="20.100000000000001" customHeight="1" x14ac:dyDescent="0.15">
      <c r="A264" s="78"/>
      <c r="B264" s="78"/>
      <c r="C264" s="98"/>
      <c r="D264" s="301"/>
      <c r="E264" s="302" t="s">
        <v>224</v>
      </c>
      <c r="F264" s="265"/>
      <c r="G264" s="265"/>
      <c r="H264" s="265"/>
      <c r="I264" s="265"/>
      <c r="J264" s="265"/>
      <c r="K264" s="265"/>
      <c r="L264" s="265"/>
      <c r="M264" s="265"/>
      <c r="N264" s="265"/>
      <c r="O264" s="265"/>
      <c r="P264" s="265"/>
      <c r="Q264" s="265"/>
      <c r="R264" s="265"/>
      <c r="S264" s="265"/>
      <c r="T264" s="266"/>
      <c r="U264" s="16"/>
      <c r="V264" s="17"/>
      <c r="W264" s="17"/>
      <c r="X264" s="17"/>
      <c r="Y264" s="18"/>
      <c r="Z264" s="107"/>
    </row>
    <row r="265" spans="1:26" ht="20.100000000000001" customHeight="1" x14ac:dyDescent="0.15">
      <c r="A265" s="78"/>
      <c r="B265" s="78"/>
      <c r="C265" s="98"/>
      <c r="D265" s="303"/>
      <c r="E265" s="304"/>
      <c r="F265" s="304"/>
      <c r="G265" s="304"/>
      <c r="H265" s="304"/>
      <c r="I265" s="304"/>
      <c r="J265" s="304"/>
      <c r="K265" s="304"/>
      <c r="L265" s="304"/>
      <c r="M265" s="304"/>
      <c r="N265" s="304"/>
      <c r="O265" s="304"/>
      <c r="P265" s="304"/>
      <c r="Q265" s="304"/>
      <c r="R265" s="304"/>
      <c r="S265" s="304"/>
      <c r="T265" s="305"/>
      <c r="U265" s="305"/>
      <c r="V265" s="305"/>
      <c r="W265" s="305"/>
      <c r="X265" s="305"/>
      <c r="Y265" s="305"/>
      <c r="Z265" s="107"/>
    </row>
    <row r="266" spans="1:26" ht="20.100000000000001" customHeight="1" x14ac:dyDescent="0.15">
      <c r="A266" s="78"/>
      <c r="B266" s="78"/>
      <c r="C266" s="98"/>
      <c r="D266" s="263" t="s">
        <v>225</v>
      </c>
      <c r="E266" s="264" t="s">
        <v>226</v>
      </c>
      <c r="F266" s="265"/>
      <c r="G266" s="265"/>
      <c r="H266" s="265"/>
      <c r="I266" s="265"/>
      <c r="J266" s="264" t="s">
        <v>227</v>
      </c>
      <c r="K266" s="265"/>
      <c r="L266" s="265"/>
      <c r="M266" s="265"/>
      <c r="N266" s="265"/>
      <c r="O266" s="265"/>
      <c r="P266" s="265"/>
      <c r="Q266" s="265"/>
      <c r="R266" s="265"/>
      <c r="S266" s="265"/>
      <c r="T266" s="266"/>
      <c r="U266" s="267" t="s">
        <v>209</v>
      </c>
      <c r="V266" s="268"/>
      <c r="W266" s="268"/>
      <c r="X266" s="268"/>
      <c r="Y266" s="269"/>
      <c r="Z266" s="107"/>
    </row>
    <row r="267" spans="1:26" ht="20.100000000000001" customHeight="1" x14ac:dyDescent="0.15">
      <c r="A267" s="78"/>
      <c r="B267" s="78"/>
      <c r="C267" s="98"/>
      <c r="D267" s="270"/>
      <c r="E267" s="271" t="s">
        <v>228</v>
      </c>
      <c r="F267" s="272"/>
      <c r="G267" s="272"/>
      <c r="H267" s="272"/>
      <c r="I267" s="273"/>
      <c r="J267" s="274" t="s">
        <v>229</v>
      </c>
      <c r="K267" s="275"/>
      <c r="L267" s="275"/>
      <c r="M267" s="275"/>
      <c r="N267" s="275"/>
      <c r="O267" s="275"/>
      <c r="P267" s="275"/>
      <c r="Q267" s="275"/>
      <c r="R267" s="275"/>
      <c r="S267" s="276"/>
      <c r="T267" s="277">
        <v>42</v>
      </c>
      <c r="U267" s="7"/>
      <c r="V267" s="8"/>
      <c r="W267" s="8"/>
      <c r="X267" s="8"/>
      <c r="Y267" s="9"/>
      <c r="Z267" s="107"/>
    </row>
    <row r="268" spans="1:26" ht="20.100000000000001" customHeight="1" x14ac:dyDescent="0.15">
      <c r="A268" s="78"/>
      <c r="B268" s="78"/>
      <c r="C268" s="98"/>
      <c r="D268" s="270"/>
      <c r="E268" s="288"/>
      <c r="F268" s="289"/>
      <c r="G268" s="289"/>
      <c r="H268" s="289"/>
      <c r="I268" s="290"/>
      <c r="J268" s="281" t="s">
        <v>230</v>
      </c>
      <c r="K268" s="282"/>
      <c r="L268" s="282"/>
      <c r="M268" s="282"/>
      <c r="N268" s="282"/>
      <c r="O268" s="282"/>
      <c r="P268" s="282"/>
      <c r="Q268" s="282"/>
      <c r="R268" s="282"/>
      <c r="S268" s="283"/>
      <c r="T268" s="284">
        <v>41</v>
      </c>
      <c r="U268" s="13"/>
      <c r="V268" s="14"/>
      <c r="W268" s="14"/>
      <c r="X268" s="14"/>
      <c r="Y268" s="15"/>
      <c r="Z268" s="107"/>
    </row>
    <row r="269" spans="1:26" ht="20.100000000000001" customHeight="1" x14ac:dyDescent="0.15">
      <c r="A269" s="78"/>
      <c r="B269" s="78"/>
      <c r="C269" s="98"/>
      <c r="D269" s="270"/>
      <c r="E269" s="288"/>
      <c r="F269" s="289"/>
      <c r="G269" s="289"/>
      <c r="H269" s="289"/>
      <c r="I269" s="290"/>
      <c r="J269" s="281" t="s">
        <v>231</v>
      </c>
      <c r="K269" s="282"/>
      <c r="L269" s="282"/>
      <c r="M269" s="282"/>
      <c r="N269" s="282"/>
      <c r="O269" s="282"/>
      <c r="P269" s="282"/>
      <c r="Q269" s="282"/>
      <c r="R269" s="282"/>
      <c r="S269" s="283"/>
      <c r="T269" s="284">
        <v>43</v>
      </c>
      <c r="U269" s="13"/>
      <c r="V269" s="14"/>
      <c r="W269" s="14"/>
      <c r="X269" s="14"/>
      <c r="Y269" s="15"/>
      <c r="Z269" s="107"/>
    </row>
    <row r="270" spans="1:26" ht="20.100000000000001" customHeight="1" x14ac:dyDescent="0.15">
      <c r="A270" s="78"/>
      <c r="B270" s="78"/>
      <c r="C270" s="98"/>
      <c r="D270" s="270"/>
      <c r="E270" s="288"/>
      <c r="F270" s="289"/>
      <c r="G270" s="289"/>
      <c r="H270" s="289"/>
      <c r="I270" s="290"/>
      <c r="J270" s="281" t="s">
        <v>232</v>
      </c>
      <c r="K270" s="282"/>
      <c r="L270" s="282"/>
      <c r="M270" s="282"/>
      <c r="N270" s="282"/>
      <c r="O270" s="282"/>
      <c r="P270" s="282"/>
      <c r="Q270" s="282"/>
      <c r="R270" s="282"/>
      <c r="S270" s="283"/>
      <c r="T270" s="284">
        <v>44</v>
      </c>
      <c r="U270" s="13"/>
      <c r="V270" s="14"/>
      <c r="W270" s="14"/>
      <c r="X270" s="14"/>
      <c r="Y270" s="15"/>
      <c r="Z270" s="107"/>
    </row>
    <row r="271" spans="1:26" ht="20.100000000000001" customHeight="1" x14ac:dyDescent="0.15">
      <c r="A271" s="78"/>
      <c r="B271" s="78"/>
      <c r="C271" s="98"/>
      <c r="D271" s="270"/>
      <c r="E271" s="288"/>
      <c r="F271" s="289"/>
      <c r="G271" s="289"/>
      <c r="H271" s="289"/>
      <c r="I271" s="290"/>
      <c r="J271" s="281" t="s">
        <v>233</v>
      </c>
      <c r="K271" s="282"/>
      <c r="L271" s="282"/>
      <c r="M271" s="282"/>
      <c r="N271" s="282"/>
      <c r="O271" s="282"/>
      <c r="P271" s="282"/>
      <c r="Q271" s="282"/>
      <c r="R271" s="282"/>
      <c r="S271" s="283"/>
      <c r="T271" s="284">
        <v>46</v>
      </c>
      <c r="U271" s="13"/>
      <c r="V271" s="14"/>
      <c r="W271" s="14"/>
      <c r="X271" s="14"/>
      <c r="Y271" s="15"/>
      <c r="Z271" s="107"/>
    </row>
    <row r="272" spans="1:26" ht="20.100000000000001" customHeight="1" x14ac:dyDescent="0.15">
      <c r="A272" s="78"/>
      <c r="B272" s="78"/>
      <c r="C272" s="98"/>
      <c r="D272" s="270"/>
      <c r="E272" s="288"/>
      <c r="F272" s="289"/>
      <c r="G272" s="289"/>
      <c r="H272" s="289"/>
      <c r="I272" s="290"/>
      <c r="J272" s="281" t="s">
        <v>234</v>
      </c>
      <c r="K272" s="282"/>
      <c r="L272" s="282"/>
      <c r="M272" s="282"/>
      <c r="N272" s="282"/>
      <c r="O272" s="282"/>
      <c r="P272" s="282"/>
      <c r="Q272" s="282"/>
      <c r="R272" s="282"/>
      <c r="S272" s="283"/>
      <c r="T272" s="284">
        <v>45</v>
      </c>
      <c r="U272" s="13"/>
      <c r="V272" s="14"/>
      <c r="W272" s="14"/>
      <c r="X272" s="14"/>
      <c r="Y272" s="15"/>
      <c r="Z272" s="107"/>
    </row>
    <row r="273" spans="1:26" ht="20.100000000000001" customHeight="1" x14ac:dyDescent="0.15">
      <c r="A273" s="78"/>
      <c r="B273" s="78"/>
      <c r="C273" s="98"/>
      <c r="D273" s="270"/>
      <c r="E273" s="288"/>
      <c r="F273" s="289"/>
      <c r="G273" s="289"/>
      <c r="H273" s="289"/>
      <c r="I273" s="290"/>
      <c r="J273" s="281" t="s">
        <v>235</v>
      </c>
      <c r="K273" s="282"/>
      <c r="L273" s="282"/>
      <c r="M273" s="282"/>
      <c r="N273" s="282"/>
      <c r="O273" s="282"/>
      <c r="P273" s="282"/>
      <c r="Q273" s="282"/>
      <c r="R273" s="282"/>
      <c r="S273" s="283"/>
      <c r="T273" s="284">
        <v>48</v>
      </c>
      <c r="U273" s="13"/>
      <c r="V273" s="14"/>
      <c r="W273" s="14"/>
      <c r="X273" s="14"/>
      <c r="Y273" s="15"/>
      <c r="Z273" s="107"/>
    </row>
    <row r="274" spans="1:26" ht="20.100000000000001" customHeight="1" x14ac:dyDescent="0.15">
      <c r="A274" s="78"/>
      <c r="B274" s="78"/>
      <c r="C274" s="98"/>
      <c r="D274" s="270"/>
      <c r="E274" s="288"/>
      <c r="F274" s="289"/>
      <c r="G274" s="289"/>
      <c r="H274" s="289"/>
      <c r="I274" s="290"/>
      <c r="J274" s="281" t="s">
        <v>236</v>
      </c>
      <c r="K274" s="282"/>
      <c r="L274" s="282"/>
      <c r="M274" s="282"/>
      <c r="N274" s="282"/>
      <c r="O274" s="282"/>
      <c r="P274" s="282"/>
      <c r="Q274" s="282"/>
      <c r="R274" s="282"/>
      <c r="S274" s="283"/>
      <c r="T274" s="284">
        <v>47</v>
      </c>
      <c r="U274" s="13"/>
      <c r="V274" s="14"/>
      <c r="W274" s="14"/>
      <c r="X274" s="14"/>
      <c r="Y274" s="15"/>
      <c r="Z274" s="107"/>
    </row>
    <row r="275" spans="1:26" ht="20.100000000000001" customHeight="1" x14ac:dyDescent="0.15">
      <c r="A275" s="78"/>
      <c r="B275" s="78"/>
      <c r="C275" s="98"/>
      <c r="D275" s="270"/>
      <c r="E275" s="288"/>
      <c r="F275" s="289"/>
      <c r="G275" s="289"/>
      <c r="H275" s="289"/>
      <c r="I275" s="290"/>
      <c r="J275" s="281" t="s">
        <v>237</v>
      </c>
      <c r="K275" s="282"/>
      <c r="L275" s="282"/>
      <c r="M275" s="282"/>
      <c r="N275" s="282"/>
      <c r="O275" s="282"/>
      <c r="P275" s="282"/>
      <c r="Q275" s="282"/>
      <c r="R275" s="282"/>
      <c r="S275" s="283"/>
      <c r="T275" s="284">
        <v>50</v>
      </c>
      <c r="U275" s="13"/>
      <c r="V275" s="14"/>
      <c r="W275" s="14"/>
      <c r="X275" s="14"/>
      <c r="Y275" s="15"/>
      <c r="Z275" s="107"/>
    </row>
    <row r="276" spans="1:26" ht="20.100000000000001" customHeight="1" x14ac:dyDescent="0.15">
      <c r="A276" s="78"/>
      <c r="B276" s="78"/>
      <c r="C276" s="98"/>
      <c r="D276" s="270"/>
      <c r="E276" s="288"/>
      <c r="F276" s="289"/>
      <c r="G276" s="289"/>
      <c r="H276" s="289"/>
      <c r="I276" s="290"/>
      <c r="J276" s="281" t="s">
        <v>238</v>
      </c>
      <c r="K276" s="282"/>
      <c r="L276" s="282"/>
      <c r="M276" s="282"/>
      <c r="N276" s="282"/>
      <c r="O276" s="282"/>
      <c r="P276" s="282"/>
      <c r="Q276" s="282"/>
      <c r="R276" s="282"/>
      <c r="S276" s="283"/>
      <c r="T276" s="284">
        <v>51</v>
      </c>
      <c r="U276" s="13"/>
      <c r="V276" s="14"/>
      <c r="W276" s="14"/>
      <c r="X276" s="14"/>
      <c r="Y276" s="15"/>
      <c r="Z276" s="107"/>
    </row>
    <row r="277" spans="1:26" ht="20.100000000000001" customHeight="1" x14ac:dyDescent="0.15">
      <c r="A277" s="78"/>
      <c r="B277" s="78"/>
      <c r="C277" s="98"/>
      <c r="D277" s="270"/>
      <c r="E277" s="288"/>
      <c r="F277" s="289"/>
      <c r="G277" s="289"/>
      <c r="H277" s="289"/>
      <c r="I277" s="290"/>
      <c r="J277" s="281" t="s">
        <v>239</v>
      </c>
      <c r="K277" s="282"/>
      <c r="L277" s="282"/>
      <c r="M277" s="282"/>
      <c r="N277" s="282"/>
      <c r="O277" s="282"/>
      <c r="P277" s="282"/>
      <c r="Q277" s="282"/>
      <c r="R277" s="282"/>
      <c r="S277" s="283"/>
      <c r="T277" s="284">
        <v>53</v>
      </c>
      <c r="U277" s="13"/>
      <c r="V277" s="14"/>
      <c r="W277" s="14"/>
      <c r="X277" s="14"/>
      <c r="Y277" s="15"/>
      <c r="Z277" s="107"/>
    </row>
    <row r="278" spans="1:26" ht="20.100000000000001" customHeight="1" x14ac:dyDescent="0.15">
      <c r="A278" s="78"/>
      <c r="B278" s="78"/>
      <c r="C278" s="98"/>
      <c r="D278" s="270"/>
      <c r="E278" s="288"/>
      <c r="F278" s="289"/>
      <c r="G278" s="289"/>
      <c r="H278" s="289"/>
      <c r="I278" s="290"/>
      <c r="J278" s="281" t="s">
        <v>240</v>
      </c>
      <c r="K278" s="282"/>
      <c r="L278" s="282"/>
      <c r="M278" s="282"/>
      <c r="N278" s="282"/>
      <c r="O278" s="282"/>
      <c r="P278" s="282"/>
      <c r="Q278" s="282"/>
      <c r="R278" s="282"/>
      <c r="S278" s="283"/>
      <c r="T278" s="284">
        <v>54</v>
      </c>
      <c r="U278" s="13"/>
      <c r="V278" s="14"/>
      <c r="W278" s="14"/>
      <c r="X278" s="14"/>
      <c r="Y278" s="15"/>
      <c r="Z278" s="107"/>
    </row>
    <row r="279" spans="1:26" ht="20.100000000000001" customHeight="1" x14ac:dyDescent="0.15">
      <c r="A279" s="78"/>
      <c r="B279" s="78"/>
      <c r="C279" s="98"/>
      <c r="D279" s="270"/>
      <c r="E279" s="278"/>
      <c r="F279" s="279"/>
      <c r="G279" s="279"/>
      <c r="H279" s="279"/>
      <c r="I279" s="280"/>
      <c r="J279" s="281" t="s">
        <v>241</v>
      </c>
      <c r="K279" s="282"/>
      <c r="L279" s="282"/>
      <c r="M279" s="282"/>
      <c r="N279" s="282"/>
      <c r="O279" s="282"/>
      <c r="P279" s="282"/>
      <c r="Q279" s="282"/>
      <c r="R279" s="282"/>
      <c r="S279" s="283"/>
      <c r="T279" s="284">
        <v>52</v>
      </c>
      <c r="U279" s="13"/>
      <c r="V279" s="14"/>
      <c r="W279" s="14"/>
      <c r="X279" s="14"/>
      <c r="Y279" s="15"/>
      <c r="Z279" s="107"/>
    </row>
    <row r="280" spans="1:26" ht="20.100000000000001" customHeight="1" x14ac:dyDescent="0.15">
      <c r="A280" s="78"/>
      <c r="B280" s="78"/>
      <c r="C280" s="98"/>
      <c r="D280" s="270"/>
      <c r="E280" s="285" t="s">
        <v>242</v>
      </c>
      <c r="F280" s="286"/>
      <c r="G280" s="286"/>
      <c r="H280" s="286"/>
      <c r="I280" s="287"/>
      <c r="J280" s="281" t="s">
        <v>229</v>
      </c>
      <c r="K280" s="282"/>
      <c r="L280" s="282"/>
      <c r="M280" s="282"/>
      <c r="N280" s="282"/>
      <c r="O280" s="282"/>
      <c r="P280" s="282"/>
      <c r="Q280" s="282"/>
      <c r="R280" s="282"/>
      <c r="S280" s="283"/>
      <c r="T280" s="284">
        <v>142</v>
      </c>
      <c r="U280" s="13"/>
      <c r="V280" s="14"/>
      <c r="W280" s="14"/>
      <c r="X280" s="14"/>
      <c r="Y280" s="15"/>
      <c r="Z280" s="107"/>
    </row>
    <row r="281" spans="1:26" ht="20.100000000000001" customHeight="1" x14ac:dyDescent="0.15">
      <c r="A281" s="78"/>
      <c r="B281" s="78"/>
      <c r="C281" s="98"/>
      <c r="D281" s="270"/>
      <c r="E281" s="278"/>
      <c r="F281" s="279"/>
      <c r="G281" s="279"/>
      <c r="H281" s="279"/>
      <c r="I281" s="280"/>
      <c r="J281" s="281" t="s">
        <v>243</v>
      </c>
      <c r="K281" s="282"/>
      <c r="L281" s="282"/>
      <c r="M281" s="282"/>
      <c r="N281" s="282"/>
      <c r="O281" s="282"/>
      <c r="P281" s="282"/>
      <c r="Q281" s="282"/>
      <c r="R281" s="282"/>
      <c r="S281" s="283"/>
      <c r="T281" s="284">
        <v>141</v>
      </c>
      <c r="U281" s="13"/>
      <c r="V281" s="14"/>
      <c r="W281" s="14"/>
      <c r="X281" s="14"/>
      <c r="Y281" s="15"/>
      <c r="Z281" s="107"/>
    </row>
    <row r="282" spans="1:26" ht="20.100000000000001" customHeight="1" x14ac:dyDescent="0.15">
      <c r="A282" s="78"/>
      <c r="B282" s="78"/>
      <c r="C282" s="98"/>
      <c r="D282" s="270"/>
      <c r="E282" s="281" t="s">
        <v>244</v>
      </c>
      <c r="F282" s="282"/>
      <c r="G282" s="282"/>
      <c r="H282" s="282"/>
      <c r="I282" s="283"/>
      <c r="J282" s="281" t="s">
        <v>231</v>
      </c>
      <c r="K282" s="282"/>
      <c r="L282" s="282"/>
      <c r="M282" s="282"/>
      <c r="N282" s="282"/>
      <c r="O282" s="282"/>
      <c r="P282" s="282"/>
      <c r="Q282" s="282"/>
      <c r="R282" s="282"/>
      <c r="S282" s="283"/>
      <c r="T282" s="284">
        <v>143</v>
      </c>
      <c r="U282" s="13"/>
      <c r="V282" s="14"/>
      <c r="W282" s="14"/>
      <c r="X282" s="14"/>
      <c r="Y282" s="15"/>
      <c r="Z282" s="107"/>
    </row>
    <row r="283" spans="1:26" ht="20.100000000000001" customHeight="1" x14ac:dyDescent="0.15">
      <c r="A283" s="78"/>
      <c r="B283" s="78"/>
      <c r="C283" s="98"/>
      <c r="D283" s="270"/>
      <c r="E283" s="281" t="s">
        <v>245</v>
      </c>
      <c r="F283" s="282"/>
      <c r="G283" s="282"/>
      <c r="H283" s="282"/>
      <c r="I283" s="283"/>
      <c r="J283" s="281" t="s">
        <v>246</v>
      </c>
      <c r="K283" s="282"/>
      <c r="L283" s="282"/>
      <c r="M283" s="282"/>
      <c r="N283" s="282"/>
      <c r="O283" s="282"/>
      <c r="P283" s="282"/>
      <c r="Q283" s="282"/>
      <c r="R283" s="282"/>
      <c r="S283" s="283"/>
      <c r="T283" s="284">
        <v>144</v>
      </c>
      <c r="U283" s="13"/>
      <c r="V283" s="14"/>
      <c r="W283" s="14"/>
      <c r="X283" s="14"/>
      <c r="Y283" s="15"/>
      <c r="Z283" s="107"/>
    </row>
    <row r="284" spans="1:26" ht="20.100000000000001" customHeight="1" x14ac:dyDescent="0.15">
      <c r="A284" s="78"/>
      <c r="B284" s="78"/>
      <c r="C284" s="98"/>
      <c r="D284" s="270"/>
      <c r="E284" s="285" t="s">
        <v>247</v>
      </c>
      <c r="F284" s="286"/>
      <c r="G284" s="286"/>
      <c r="H284" s="286"/>
      <c r="I284" s="287"/>
      <c r="J284" s="281" t="s">
        <v>233</v>
      </c>
      <c r="K284" s="282"/>
      <c r="L284" s="282"/>
      <c r="M284" s="282"/>
      <c r="N284" s="282"/>
      <c r="O284" s="282"/>
      <c r="P284" s="282"/>
      <c r="Q284" s="282"/>
      <c r="R284" s="282"/>
      <c r="S284" s="283"/>
      <c r="T284" s="284">
        <v>146</v>
      </c>
      <c r="U284" s="13"/>
      <c r="V284" s="14"/>
      <c r="W284" s="14"/>
      <c r="X284" s="14"/>
      <c r="Y284" s="15"/>
      <c r="Z284" s="107"/>
    </row>
    <row r="285" spans="1:26" ht="20.100000000000001" customHeight="1" x14ac:dyDescent="0.15">
      <c r="A285" s="78"/>
      <c r="B285" s="78"/>
      <c r="C285" s="98"/>
      <c r="D285" s="270"/>
      <c r="E285" s="278"/>
      <c r="F285" s="279"/>
      <c r="G285" s="279"/>
      <c r="H285" s="279"/>
      <c r="I285" s="280"/>
      <c r="J285" s="281" t="s">
        <v>243</v>
      </c>
      <c r="K285" s="282"/>
      <c r="L285" s="282"/>
      <c r="M285" s="282"/>
      <c r="N285" s="282"/>
      <c r="O285" s="282"/>
      <c r="P285" s="282"/>
      <c r="Q285" s="282"/>
      <c r="R285" s="282"/>
      <c r="S285" s="283"/>
      <c r="T285" s="284">
        <v>145</v>
      </c>
      <c r="U285" s="13"/>
      <c r="V285" s="14"/>
      <c r="W285" s="14"/>
      <c r="X285" s="14"/>
      <c r="Y285" s="15"/>
      <c r="Z285" s="107"/>
    </row>
    <row r="286" spans="1:26" ht="20.100000000000001" customHeight="1" x14ac:dyDescent="0.15">
      <c r="A286" s="78"/>
      <c r="B286" s="78"/>
      <c r="C286" s="98"/>
      <c r="D286" s="270"/>
      <c r="E286" s="285" t="s">
        <v>248</v>
      </c>
      <c r="F286" s="286"/>
      <c r="G286" s="286"/>
      <c r="H286" s="286"/>
      <c r="I286" s="287"/>
      <c r="J286" s="281" t="s">
        <v>249</v>
      </c>
      <c r="K286" s="282"/>
      <c r="L286" s="282"/>
      <c r="M286" s="282"/>
      <c r="N286" s="282"/>
      <c r="O286" s="282"/>
      <c r="P286" s="282"/>
      <c r="Q286" s="282"/>
      <c r="R286" s="282"/>
      <c r="S286" s="283"/>
      <c r="T286" s="284">
        <v>148</v>
      </c>
      <c r="U286" s="13"/>
      <c r="V286" s="14"/>
      <c r="W286" s="14"/>
      <c r="X286" s="14"/>
      <c r="Y286" s="15"/>
      <c r="Z286" s="107"/>
    </row>
    <row r="287" spans="1:26" ht="20.100000000000001" customHeight="1" x14ac:dyDescent="0.15">
      <c r="A287" s="78"/>
      <c r="B287" s="78"/>
      <c r="C287" s="98"/>
      <c r="D287" s="270"/>
      <c r="E287" s="278"/>
      <c r="F287" s="279"/>
      <c r="G287" s="279"/>
      <c r="H287" s="279"/>
      <c r="I287" s="280"/>
      <c r="J287" s="281" t="s">
        <v>243</v>
      </c>
      <c r="K287" s="282"/>
      <c r="L287" s="282"/>
      <c r="M287" s="282"/>
      <c r="N287" s="282"/>
      <c r="O287" s="282"/>
      <c r="P287" s="282"/>
      <c r="Q287" s="282"/>
      <c r="R287" s="282"/>
      <c r="S287" s="283"/>
      <c r="T287" s="284">
        <v>147</v>
      </c>
      <c r="U287" s="13"/>
      <c r="V287" s="14"/>
      <c r="W287" s="14"/>
      <c r="X287" s="14"/>
      <c r="Y287" s="15"/>
      <c r="Z287" s="107"/>
    </row>
    <row r="288" spans="1:26" ht="20.100000000000001" customHeight="1" x14ac:dyDescent="0.15">
      <c r="A288" s="78"/>
      <c r="B288" s="78"/>
      <c r="C288" s="98"/>
      <c r="D288" s="270"/>
      <c r="E288" s="285" t="s">
        <v>250</v>
      </c>
      <c r="F288" s="286"/>
      <c r="G288" s="286"/>
      <c r="H288" s="286"/>
      <c r="I288" s="287"/>
      <c r="J288" s="281" t="s">
        <v>237</v>
      </c>
      <c r="K288" s="282"/>
      <c r="L288" s="282"/>
      <c r="M288" s="282"/>
      <c r="N288" s="282"/>
      <c r="O288" s="282"/>
      <c r="P288" s="282"/>
      <c r="Q288" s="282"/>
      <c r="R288" s="282"/>
      <c r="S288" s="283"/>
      <c r="T288" s="284">
        <v>150</v>
      </c>
      <c r="U288" s="13"/>
      <c r="V288" s="14"/>
      <c r="W288" s="14"/>
      <c r="X288" s="14"/>
      <c r="Y288" s="15"/>
      <c r="Z288" s="107"/>
    </row>
    <row r="289" spans="1:26" ht="20.100000000000001" customHeight="1" x14ac:dyDescent="0.15">
      <c r="A289" s="78"/>
      <c r="B289" s="78"/>
      <c r="C289" s="98"/>
      <c r="D289" s="270"/>
      <c r="E289" s="278"/>
      <c r="F289" s="279"/>
      <c r="G289" s="279"/>
      <c r="H289" s="279"/>
      <c r="I289" s="280"/>
      <c r="J289" s="281" t="s">
        <v>238</v>
      </c>
      <c r="K289" s="282"/>
      <c r="L289" s="282"/>
      <c r="M289" s="282"/>
      <c r="N289" s="282"/>
      <c r="O289" s="282"/>
      <c r="P289" s="282"/>
      <c r="Q289" s="282"/>
      <c r="R289" s="282"/>
      <c r="S289" s="283"/>
      <c r="T289" s="284">
        <v>151</v>
      </c>
      <c r="U289" s="13"/>
      <c r="V289" s="14"/>
      <c r="W289" s="14"/>
      <c r="X289" s="14"/>
      <c r="Y289" s="15"/>
      <c r="Z289" s="107"/>
    </row>
    <row r="290" spans="1:26" ht="20.100000000000001" customHeight="1" x14ac:dyDescent="0.15">
      <c r="A290" s="78"/>
      <c r="B290" s="78"/>
      <c r="C290" s="98"/>
      <c r="D290" s="270"/>
      <c r="E290" s="285" t="s">
        <v>251</v>
      </c>
      <c r="F290" s="286"/>
      <c r="G290" s="286"/>
      <c r="H290" s="286"/>
      <c r="I290" s="287"/>
      <c r="J290" s="281" t="s">
        <v>239</v>
      </c>
      <c r="K290" s="282"/>
      <c r="L290" s="282"/>
      <c r="M290" s="282"/>
      <c r="N290" s="282"/>
      <c r="O290" s="282"/>
      <c r="P290" s="282"/>
      <c r="Q290" s="282"/>
      <c r="R290" s="282"/>
      <c r="S290" s="283"/>
      <c r="T290" s="284">
        <v>153</v>
      </c>
      <c r="U290" s="13"/>
      <c r="V290" s="14"/>
      <c r="W290" s="14"/>
      <c r="X290" s="14"/>
      <c r="Y290" s="15"/>
      <c r="Z290" s="107"/>
    </row>
    <row r="291" spans="1:26" ht="20.100000000000001" customHeight="1" x14ac:dyDescent="0.15">
      <c r="A291" s="78"/>
      <c r="B291" s="78"/>
      <c r="C291" s="98"/>
      <c r="D291" s="270"/>
      <c r="E291" s="288"/>
      <c r="F291" s="289"/>
      <c r="G291" s="289"/>
      <c r="H291" s="289"/>
      <c r="I291" s="290"/>
      <c r="J291" s="281" t="s">
        <v>240</v>
      </c>
      <c r="K291" s="282"/>
      <c r="L291" s="282"/>
      <c r="M291" s="282"/>
      <c r="N291" s="282"/>
      <c r="O291" s="282"/>
      <c r="P291" s="282"/>
      <c r="Q291" s="282"/>
      <c r="R291" s="282"/>
      <c r="S291" s="283"/>
      <c r="T291" s="284">
        <v>154</v>
      </c>
      <c r="U291" s="13"/>
      <c r="V291" s="14"/>
      <c r="W291" s="14"/>
      <c r="X291" s="14"/>
      <c r="Y291" s="15"/>
      <c r="Z291" s="107"/>
    </row>
    <row r="292" spans="1:26" ht="20.100000000000001" customHeight="1" x14ac:dyDescent="0.15">
      <c r="A292" s="78"/>
      <c r="B292" s="78"/>
      <c r="C292" s="98"/>
      <c r="D292" s="294"/>
      <c r="E292" s="295"/>
      <c r="F292" s="296"/>
      <c r="G292" s="296"/>
      <c r="H292" s="296"/>
      <c r="I292" s="297"/>
      <c r="J292" s="298" t="s">
        <v>243</v>
      </c>
      <c r="K292" s="299"/>
      <c r="L292" s="299"/>
      <c r="M292" s="299"/>
      <c r="N292" s="299"/>
      <c r="O292" s="299"/>
      <c r="P292" s="299"/>
      <c r="Q292" s="299"/>
      <c r="R292" s="299"/>
      <c r="S292" s="300"/>
      <c r="T292" s="306">
        <v>152</v>
      </c>
      <c r="U292" s="10"/>
      <c r="V292" s="11"/>
      <c r="W292" s="11"/>
      <c r="X292" s="11"/>
      <c r="Y292" s="12"/>
      <c r="Z292" s="107"/>
    </row>
    <row r="293" spans="1:26" ht="20.100000000000001" customHeight="1" x14ac:dyDescent="0.15">
      <c r="A293" s="78"/>
      <c r="B293" s="78"/>
      <c r="C293" s="98"/>
      <c r="D293" s="263" t="s">
        <v>252</v>
      </c>
      <c r="E293" s="271" t="s">
        <v>253</v>
      </c>
      <c r="F293" s="272"/>
      <c r="G293" s="272"/>
      <c r="H293" s="272"/>
      <c r="I293" s="273"/>
      <c r="J293" s="274" t="s">
        <v>254</v>
      </c>
      <c r="K293" s="275"/>
      <c r="L293" s="275"/>
      <c r="M293" s="275"/>
      <c r="N293" s="275"/>
      <c r="O293" s="275"/>
      <c r="P293" s="275"/>
      <c r="Q293" s="275"/>
      <c r="R293" s="275"/>
      <c r="S293" s="276"/>
      <c r="T293" s="277">
        <v>137</v>
      </c>
      <c r="U293" s="7"/>
      <c r="V293" s="8"/>
      <c r="W293" s="8"/>
      <c r="X293" s="8"/>
      <c r="Y293" s="9"/>
      <c r="Z293" s="107"/>
    </row>
    <row r="294" spans="1:26" ht="20.100000000000001" customHeight="1" x14ac:dyDescent="0.15">
      <c r="A294" s="78"/>
      <c r="B294" s="78"/>
      <c r="C294" s="98"/>
      <c r="D294" s="270"/>
      <c r="E294" s="288"/>
      <c r="F294" s="289"/>
      <c r="G294" s="289"/>
      <c r="H294" s="289"/>
      <c r="I294" s="290"/>
      <c r="J294" s="281" t="s">
        <v>255</v>
      </c>
      <c r="K294" s="282"/>
      <c r="L294" s="282"/>
      <c r="M294" s="282"/>
      <c r="N294" s="282"/>
      <c r="O294" s="282"/>
      <c r="P294" s="282"/>
      <c r="Q294" s="282"/>
      <c r="R294" s="282"/>
      <c r="S294" s="283"/>
      <c r="T294" s="284">
        <v>238</v>
      </c>
      <c r="U294" s="13"/>
      <c r="V294" s="14"/>
      <c r="W294" s="14"/>
      <c r="X294" s="14"/>
      <c r="Y294" s="15"/>
      <c r="Z294" s="107"/>
    </row>
    <row r="295" spans="1:26" ht="20.100000000000001" customHeight="1" x14ac:dyDescent="0.15">
      <c r="A295" s="78"/>
      <c r="B295" s="78"/>
      <c r="C295" s="98"/>
      <c r="D295" s="270"/>
      <c r="E295" s="278"/>
      <c r="F295" s="279"/>
      <c r="G295" s="279"/>
      <c r="H295" s="279"/>
      <c r="I295" s="280"/>
      <c r="J295" s="281" t="s">
        <v>256</v>
      </c>
      <c r="K295" s="282"/>
      <c r="L295" s="282"/>
      <c r="M295" s="282"/>
      <c r="N295" s="282"/>
      <c r="O295" s="282"/>
      <c r="P295" s="282"/>
      <c r="Q295" s="282"/>
      <c r="R295" s="282"/>
      <c r="S295" s="283"/>
      <c r="T295" s="284">
        <v>239</v>
      </c>
      <c r="U295" s="13"/>
      <c r="V295" s="14"/>
      <c r="W295" s="14"/>
      <c r="X295" s="14"/>
      <c r="Y295" s="15"/>
      <c r="Z295" s="107"/>
    </row>
    <row r="296" spans="1:26" ht="20.100000000000001" customHeight="1" x14ac:dyDescent="0.15">
      <c r="A296" s="78"/>
      <c r="B296" s="78"/>
      <c r="C296" s="98"/>
      <c r="D296" s="294"/>
      <c r="E296" s="298" t="s">
        <v>257</v>
      </c>
      <c r="F296" s="299"/>
      <c r="G296" s="299"/>
      <c r="H296" s="299"/>
      <c r="I296" s="300"/>
      <c r="J296" s="298" t="s">
        <v>246</v>
      </c>
      <c r="K296" s="299"/>
      <c r="L296" s="299"/>
      <c r="M296" s="299"/>
      <c r="N296" s="299"/>
      <c r="O296" s="299"/>
      <c r="P296" s="299"/>
      <c r="Q296" s="299"/>
      <c r="R296" s="299"/>
      <c r="S296" s="300"/>
      <c r="T296" s="307" t="s">
        <v>258</v>
      </c>
      <c r="U296" s="10"/>
      <c r="V296" s="11"/>
      <c r="W296" s="11"/>
      <c r="X296" s="11"/>
      <c r="Y296" s="12"/>
      <c r="Z296" s="107"/>
    </row>
    <row r="297" spans="1:26" ht="20.100000000000001" customHeight="1" x14ac:dyDescent="0.15">
      <c r="A297" s="78"/>
      <c r="B297" s="78"/>
      <c r="C297" s="98"/>
      <c r="D297" s="304"/>
      <c r="E297" s="304"/>
      <c r="F297" s="304"/>
      <c r="G297" s="304"/>
      <c r="H297" s="304"/>
      <c r="I297" s="301"/>
      <c r="J297" s="308" t="s">
        <v>259</v>
      </c>
      <c r="K297" s="275"/>
      <c r="L297" s="275"/>
      <c r="M297" s="275"/>
      <c r="N297" s="275"/>
      <c r="O297" s="275"/>
      <c r="P297" s="275"/>
      <c r="Q297" s="275"/>
      <c r="R297" s="275"/>
      <c r="S297" s="275"/>
      <c r="T297" s="309"/>
      <c r="U297" s="7"/>
      <c r="V297" s="8"/>
      <c r="W297" s="8"/>
      <c r="X297" s="8"/>
      <c r="Y297" s="9"/>
      <c r="Z297" s="107"/>
    </row>
    <row r="298" spans="1:26" ht="20.100000000000001" customHeight="1" x14ac:dyDescent="0.15">
      <c r="A298" s="78"/>
      <c r="B298" s="78"/>
      <c r="C298" s="98"/>
      <c r="D298" s="303"/>
      <c r="E298" s="303"/>
      <c r="F298" s="303"/>
      <c r="G298" s="303"/>
      <c r="H298" s="303"/>
      <c r="I298" s="310"/>
      <c r="J298" s="311" t="s">
        <v>260</v>
      </c>
      <c r="K298" s="299"/>
      <c r="L298" s="299"/>
      <c r="M298" s="299"/>
      <c r="N298" s="299"/>
      <c r="O298" s="299"/>
      <c r="P298" s="299"/>
      <c r="Q298" s="299"/>
      <c r="R298" s="299"/>
      <c r="S298" s="299"/>
      <c r="T298" s="312"/>
      <c r="U298" s="10"/>
      <c r="V298" s="11"/>
      <c r="W298" s="11"/>
      <c r="X298" s="11"/>
      <c r="Y298" s="12"/>
      <c r="Z298" s="107"/>
    </row>
    <row r="299" spans="1:26" ht="20.100000000000001" customHeight="1" x14ac:dyDescent="0.15">
      <c r="A299" s="78"/>
      <c r="B299" s="78"/>
      <c r="C299" s="122"/>
      <c r="D299" s="123"/>
      <c r="E299" s="123"/>
      <c r="F299" s="123"/>
      <c r="G299" s="123"/>
      <c r="H299" s="123"/>
      <c r="I299" s="123"/>
      <c r="J299" s="124"/>
      <c r="K299" s="124"/>
      <c r="L299" s="124"/>
      <c r="M299" s="153"/>
      <c r="N299" s="124"/>
      <c r="O299" s="147"/>
      <c r="P299" s="147"/>
      <c r="Q299" s="147"/>
      <c r="R299" s="147"/>
      <c r="S299" s="153"/>
      <c r="T299" s="153"/>
      <c r="U299" s="153"/>
      <c r="V299" s="153"/>
      <c r="W299" s="153"/>
      <c r="X299" s="153"/>
      <c r="Y299" s="124"/>
      <c r="Z299" s="126"/>
    </row>
    <row r="300" spans="1:26" ht="20.100000000000001" customHeight="1" x14ac:dyDescent="0.15">
      <c r="A300" s="78"/>
      <c r="B300" s="78"/>
      <c r="C300" s="108"/>
      <c r="D300" s="108"/>
      <c r="E300" s="108"/>
      <c r="F300" s="108"/>
      <c r="G300" s="108"/>
      <c r="H300" s="108"/>
      <c r="I300" s="108"/>
      <c r="J300" s="128"/>
      <c r="K300" s="128"/>
      <c r="L300" s="128"/>
      <c r="M300" s="154"/>
      <c r="N300" s="128"/>
      <c r="O300" s="148"/>
      <c r="P300" s="148"/>
      <c r="Q300" s="148"/>
      <c r="R300" s="148"/>
      <c r="S300" s="154"/>
      <c r="T300" s="154"/>
      <c r="U300" s="154"/>
      <c r="V300" s="154"/>
      <c r="W300" s="154"/>
      <c r="X300" s="154"/>
      <c r="Y300" s="128"/>
      <c r="Z300" s="108"/>
    </row>
  </sheetData>
  <sheetProtection algorithmName="SHA-512" hashValue="DIwb+JHB1OcWmHZABQVzmeME1VKtgj1RLQo3ZGAR7kVx5ucEF293aHmokFfY+27W8lYx6gOjZaaL4JRuMAle5A==" saltValue="zToutMTC+CiKnPrxwIuZPQ==" spinCount="100000" sheet="1" objects="1" scenarios="1"/>
  <dataConsolidate/>
  <mergeCells count="345">
    <mergeCell ref="D246:Y246"/>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C174:H174"/>
    <mergeCell ref="I189:M189"/>
    <mergeCell ref="I112:Y112"/>
    <mergeCell ref="E182:J182"/>
    <mergeCell ref="C150:H150"/>
    <mergeCell ref="E177:Y177"/>
    <mergeCell ref="E178:J178"/>
    <mergeCell ref="E15:H15"/>
    <mergeCell ref="C13:H13"/>
    <mergeCell ref="I71:Y71"/>
    <mergeCell ref="I63:M63"/>
    <mergeCell ref="I163:Y163"/>
    <mergeCell ref="E196:H196"/>
    <mergeCell ref="I26:Y26"/>
    <mergeCell ref="C60:H60"/>
    <mergeCell ref="I73:Y73"/>
    <mergeCell ref="C109:H109"/>
    <mergeCell ref="I20:M20"/>
    <mergeCell ref="K178:M178"/>
    <mergeCell ref="N178:V178"/>
    <mergeCell ref="W178:Y178"/>
    <mergeCell ref="E179:J179"/>
    <mergeCell ref="K179:M179"/>
    <mergeCell ref="N179:V179"/>
    <mergeCell ref="W179:Y179"/>
    <mergeCell ref="E180:J180"/>
    <mergeCell ref="I196:M196"/>
    <mergeCell ref="I193:M193"/>
    <mergeCell ref="E183:J183"/>
    <mergeCell ref="K180:M180"/>
    <mergeCell ref="N180:V180"/>
    <mergeCell ref="N236:O236"/>
    <mergeCell ref="N237:O237"/>
    <mergeCell ref="N238:O238"/>
    <mergeCell ref="I155:Y155"/>
    <mergeCell ref="I157:Y157"/>
    <mergeCell ref="I165:M165"/>
    <mergeCell ref="I167:M167"/>
    <mergeCell ref="I32:Y32"/>
    <mergeCell ref="I34:M34"/>
    <mergeCell ref="I36:M36"/>
    <mergeCell ref="I69:M69"/>
    <mergeCell ref="I118:M118"/>
    <mergeCell ref="I161:M161"/>
    <mergeCell ref="I79:Y79"/>
    <mergeCell ref="I81:Y81"/>
    <mergeCell ref="I83:M83"/>
    <mergeCell ref="I85:M85"/>
    <mergeCell ref="I114:Y114"/>
    <mergeCell ref="I116:Y116"/>
    <mergeCell ref="I122:M122"/>
    <mergeCell ref="I124:M124"/>
    <mergeCell ref="I120:Y120"/>
    <mergeCell ref="I153:M153"/>
    <mergeCell ref="D111:Y111"/>
    <mergeCell ref="P235:Q235"/>
    <mergeCell ref="P236:Q236"/>
    <mergeCell ref="P237:Q237"/>
    <mergeCell ref="P238:Q238"/>
    <mergeCell ref="N216:O216"/>
    <mergeCell ref="N217:O217"/>
    <mergeCell ref="N218:O218"/>
    <mergeCell ref="N219:O219"/>
    <mergeCell ref="N220:O220"/>
    <mergeCell ref="N221:O221"/>
    <mergeCell ref="N222:O222"/>
    <mergeCell ref="N223:O223"/>
    <mergeCell ref="N224:O224"/>
    <mergeCell ref="N225:O225"/>
    <mergeCell ref="N226:O226"/>
    <mergeCell ref="N227:O227"/>
    <mergeCell ref="N228:O228"/>
    <mergeCell ref="N229:O229"/>
    <mergeCell ref="N230:O230"/>
    <mergeCell ref="N231:O231"/>
    <mergeCell ref="N232:O232"/>
    <mergeCell ref="N233:O233"/>
    <mergeCell ref="N234:O234"/>
    <mergeCell ref="N235:O235"/>
    <mergeCell ref="P226:Q226"/>
    <mergeCell ref="P227:Q227"/>
    <mergeCell ref="P228:Q228"/>
    <mergeCell ref="P229:Q229"/>
    <mergeCell ref="P230:Q230"/>
    <mergeCell ref="P231:Q231"/>
    <mergeCell ref="P232:Q232"/>
    <mergeCell ref="P233:Q233"/>
    <mergeCell ref="P234:Q234"/>
    <mergeCell ref="P217:Q217"/>
    <mergeCell ref="P218:Q218"/>
    <mergeCell ref="P219:Q219"/>
    <mergeCell ref="P220:Q220"/>
    <mergeCell ref="P221:Q221"/>
    <mergeCell ref="P222:Q222"/>
    <mergeCell ref="P223:Q223"/>
    <mergeCell ref="P224:Q224"/>
    <mergeCell ref="P225:Q225"/>
    <mergeCell ref="W180:Y180"/>
    <mergeCell ref="E181:J181"/>
    <mergeCell ref="K181:M181"/>
    <mergeCell ref="N181:V181"/>
    <mergeCell ref="W181:X181"/>
    <mergeCell ref="K182:M183"/>
    <mergeCell ref="W182:X182"/>
    <mergeCell ref="W183:X183"/>
    <mergeCell ref="N182:V182"/>
    <mergeCell ref="N183:V183"/>
    <mergeCell ref="I185:M185"/>
    <mergeCell ref="I187:M187"/>
    <mergeCell ref="O187:Q187"/>
    <mergeCell ref="E192:H192"/>
    <mergeCell ref="I192:M192"/>
    <mergeCell ref="E193:H193"/>
    <mergeCell ref="E194:H194"/>
    <mergeCell ref="I194:M194"/>
    <mergeCell ref="E195:H195"/>
    <mergeCell ref="I195:M195"/>
    <mergeCell ref="C201:H201"/>
    <mergeCell ref="I204:M204"/>
    <mergeCell ref="J205:Y205"/>
    <mergeCell ref="I206:M206"/>
    <mergeCell ref="E209:Y209"/>
    <mergeCell ref="E210:K210"/>
    <mergeCell ref="N210:O210"/>
    <mergeCell ref="P210:Q210"/>
    <mergeCell ref="R210:S210"/>
    <mergeCell ref="T210:Y210"/>
    <mergeCell ref="N211:O211"/>
    <mergeCell ref="P211:Q211"/>
    <mergeCell ref="R211:S211"/>
    <mergeCell ref="T211:Y211"/>
    <mergeCell ref="N212:O212"/>
    <mergeCell ref="P212:Q212"/>
    <mergeCell ref="R212:S212"/>
    <mergeCell ref="T212:Y212"/>
    <mergeCell ref="N213:O213"/>
    <mergeCell ref="P213:Q213"/>
    <mergeCell ref="R213:S213"/>
    <mergeCell ref="T213:Y213"/>
    <mergeCell ref="N214:O214"/>
    <mergeCell ref="P214:Q214"/>
    <mergeCell ref="R214:S214"/>
    <mergeCell ref="T214:Y214"/>
    <mergeCell ref="N215:O215"/>
    <mergeCell ref="P215:Q215"/>
    <mergeCell ref="R215:S215"/>
    <mergeCell ref="T215:Y215"/>
    <mergeCell ref="R216:S216"/>
    <mergeCell ref="T216:Y216"/>
    <mergeCell ref="P216:Q216"/>
    <mergeCell ref="R217:S217"/>
    <mergeCell ref="T217:Y217"/>
    <mergeCell ref="R218:S218"/>
    <mergeCell ref="T218:Y218"/>
    <mergeCell ref="R219:S219"/>
    <mergeCell ref="T219:Y219"/>
    <mergeCell ref="R220:S220"/>
    <mergeCell ref="T220:Y220"/>
    <mergeCell ref="R221:S221"/>
    <mergeCell ref="T221:Y221"/>
    <mergeCell ref="R222:S222"/>
    <mergeCell ref="T222:Y222"/>
    <mergeCell ref="R223:S223"/>
    <mergeCell ref="T223:Y223"/>
    <mergeCell ref="R224:S224"/>
    <mergeCell ref="T224:Y224"/>
    <mergeCell ref="R225:S225"/>
    <mergeCell ref="T225:Y225"/>
    <mergeCell ref="R226:S226"/>
    <mergeCell ref="T226:Y226"/>
    <mergeCell ref="R227:S227"/>
    <mergeCell ref="T227:Y227"/>
    <mergeCell ref="R228:S228"/>
    <mergeCell ref="T228:Y228"/>
    <mergeCell ref="R229:S229"/>
    <mergeCell ref="T229:Y229"/>
    <mergeCell ref="R230:S230"/>
    <mergeCell ref="T230:Y230"/>
    <mergeCell ref="R231:S231"/>
    <mergeCell ref="T231:Y231"/>
    <mergeCell ref="R232:S232"/>
    <mergeCell ref="T232:Y232"/>
    <mergeCell ref="R233:S233"/>
    <mergeCell ref="T233:Y233"/>
    <mergeCell ref="R234:S234"/>
    <mergeCell ref="T234:Y234"/>
    <mergeCell ref="R235:S235"/>
    <mergeCell ref="T235:Y235"/>
    <mergeCell ref="R236:S236"/>
    <mergeCell ref="T236:Y236"/>
    <mergeCell ref="R237:S237"/>
    <mergeCell ref="T237:Y237"/>
    <mergeCell ref="R238:S238"/>
    <mergeCell ref="T238:Y238"/>
    <mergeCell ref="R239:S239"/>
    <mergeCell ref="T239:Y239"/>
    <mergeCell ref="R240:S240"/>
    <mergeCell ref="T240:Y240"/>
    <mergeCell ref="C244:J244"/>
    <mergeCell ref="N239:O239"/>
    <mergeCell ref="N240:O240"/>
    <mergeCell ref="P239:Q239"/>
    <mergeCell ref="P240:Q240"/>
    <mergeCell ref="D247:D263"/>
    <mergeCell ref="E247:I247"/>
    <mergeCell ref="J247:T247"/>
    <mergeCell ref="U247:Y247"/>
    <mergeCell ref="E248:I249"/>
    <mergeCell ref="J248:S248"/>
    <mergeCell ref="U248:Y248"/>
    <mergeCell ref="J249:S249"/>
    <mergeCell ref="U249:Y249"/>
    <mergeCell ref="E250:I253"/>
    <mergeCell ref="J250:S250"/>
    <mergeCell ref="U250:Y250"/>
    <mergeCell ref="J251:J253"/>
    <mergeCell ref="K251:S251"/>
    <mergeCell ref="U251:Y251"/>
    <mergeCell ref="K252:S252"/>
    <mergeCell ref="U252:Y252"/>
    <mergeCell ref="K253:S253"/>
    <mergeCell ref="U253:Y253"/>
    <mergeCell ref="E254:I257"/>
    <mergeCell ref="J254:S254"/>
    <mergeCell ref="U254:Y254"/>
    <mergeCell ref="J255:J257"/>
    <mergeCell ref="K255:S255"/>
    <mergeCell ref="U255:Y255"/>
    <mergeCell ref="K256:S256"/>
    <mergeCell ref="U256:Y256"/>
    <mergeCell ref="K257:S257"/>
    <mergeCell ref="U257:Y257"/>
    <mergeCell ref="E258:I259"/>
    <mergeCell ref="J258:S258"/>
    <mergeCell ref="U258:Y258"/>
    <mergeCell ref="J259:S259"/>
    <mergeCell ref="U259:Y259"/>
    <mergeCell ref="E260:I261"/>
    <mergeCell ref="J260:S260"/>
    <mergeCell ref="U260:Y260"/>
    <mergeCell ref="J261:S261"/>
    <mergeCell ref="U261:Y261"/>
    <mergeCell ref="E262:I263"/>
    <mergeCell ref="J262:S262"/>
    <mergeCell ref="U262:Y262"/>
    <mergeCell ref="J263:S263"/>
    <mergeCell ref="U263:Y263"/>
    <mergeCell ref="E264:T264"/>
    <mergeCell ref="U264:Y264"/>
    <mergeCell ref="D266:D292"/>
    <mergeCell ref="E266:I266"/>
    <mergeCell ref="J266:T266"/>
    <mergeCell ref="U266:Y266"/>
    <mergeCell ref="E267:I279"/>
    <mergeCell ref="J267:S267"/>
    <mergeCell ref="U267:Y267"/>
    <mergeCell ref="J268:S268"/>
    <mergeCell ref="U268:Y268"/>
    <mergeCell ref="J269:S269"/>
    <mergeCell ref="U269:Y269"/>
    <mergeCell ref="J270:S270"/>
    <mergeCell ref="U270:Y270"/>
    <mergeCell ref="J271:S271"/>
    <mergeCell ref="U271:Y271"/>
    <mergeCell ref="J272:S272"/>
    <mergeCell ref="U272:Y272"/>
    <mergeCell ref="J273:S273"/>
    <mergeCell ref="U273:Y273"/>
    <mergeCell ref="J274:S274"/>
    <mergeCell ref="U274:Y274"/>
    <mergeCell ref="J275:S275"/>
    <mergeCell ref="U275:Y275"/>
    <mergeCell ref="J276:S276"/>
    <mergeCell ref="U276:Y276"/>
    <mergeCell ref="J277:S277"/>
    <mergeCell ref="U277:Y277"/>
    <mergeCell ref="J278:S278"/>
    <mergeCell ref="U278:Y278"/>
    <mergeCell ref="J279:S279"/>
    <mergeCell ref="U279:Y279"/>
    <mergeCell ref="E280:I281"/>
    <mergeCell ref="J280:S280"/>
    <mergeCell ref="U280:Y280"/>
    <mergeCell ref="J281:S281"/>
    <mergeCell ref="U281:Y281"/>
    <mergeCell ref="E282:I282"/>
    <mergeCell ref="J282:S282"/>
    <mergeCell ref="U282:Y282"/>
    <mergeCell ref="E283:I283"/>
    <mergeCell ref="J283:S283"/>
    <mergeCell ref="U283:Y283"/>
    <mergeCell ref="E284:I285"/>
    <mergeCell ref="J284:S284"/>
    <mergeCell ref="U284:Y284"/>
    <mergeCell ref="J285:S285"/>
    <mergeCell ref="U285:Y285"/>
    <mergeCell ref="E286:I287"/>
    <mergeCell ref="J286:S286"/>
    <mergeCell ref="U286:Y286"/>
    <mergeCell ref="J287:S287"/>
    <mergeCell ref="U287:Y287"/>
    <mergeCell ref="E288:I289"/>
    <mergeCell ref="J288:S288"/>
    <mergeCell ref="U288:Y288"/>
    <mergeCell ref="J289:S289"/>
    <mergeCell ref="U289:Y289"/>
    <mergeCell ref="E290:I292"/>
    <mergeCell ref="J290:S290"/>
    <mergeCell ref="U290:Y290"/>
    <mergeCell ref="J291:S291"/>
    <mergeCell ref="U291:Y291"/>
    <mergeCell ref="J292:S292"/>
    <mergeCell ref="U292:Y292"/>
    <mergeCell ref="J297:S297"/>
    <mergeCell ref="U297:Y297"/>
    <mergeCell ref="J298:S298"/>
    <mergeCell ref="U298:Y298"/>
    <mergeCell ref="D293:D296"/>
    <mergeCell ref="E293:I295"/>
    <mergeCell ref="J293:S293"/>
    <mergeCell ref="U293:Y293"/>
    <mergeCell ref="J294:S294"/>
    <mergeCell ref="U294:Y294"/>
    <mergeCell ref="J295:S295"/>
    <mergeCell ref="U295:Y295"/>
    <mergeCell ref="E296:I296"/>
    <mergeCell ref="J296:S296"/>
    <mergeCell ref="U296:Y296"/>
  </mergeCells>
  <phoneticPr fontId="4"/>
  <conditionalFormatting sqref="I20:M20">
    <cfRule type="expression" dxfId="200" priority="201" stopIfTrue="1">
      <formula>$A20&lt;&gt;0</formula>
    </cfRule>
  </conditionalFormatting>
  <conditionalFormatting sqref="I22:Y22">
    <cfRule type="expression" dxfId="199" priority="200" stopIfTrue="1">
      <formula>$A22&lt;&gt;0</formula>
    </cfRule>
  </conditionalFormatting>
  <conditionalFormatting sqref="I24:Y24">
    <cfRule type="expression" dxfId="198" priority="199" stopIfTrue="1">
      <formula>$A24&lt;&gt;0</formula>
    </cfRule>
  </conditionalFormatting>
  <conditionalFormatting sqref="I26:Y26">
    <cfRule type="expression" dxfId="197" priority="198" stopIfTrue="1">
      <formula>$A26&lt;&gt;0</formula>
    </cfRule>
  </conditionalFormatting>
  <conditionalFormatting sqref="I28:Y28">
    <cfRule type="expression" dxfId="196" priority="197" stopIfTrue="1">
      <formula>$A28&lt;&gt;0</formula>
    </cfRule>
  </conditionalFormatting>
  <conditionalFormatting sqref="I30:Y30">
    <cfRule type="expression" dxfId="195" priority="196" stopIfTrue="1">
      <formula>$A30&lt;&gt;0</formula>
    </cfRule>
  </conditionalFormatting>
  <conditionalFormatting sqref="I32:Y32">
    <cfRule type="expression" dxfId="194" priority="195" stopIfTrue="1">
      <formula>$A32&lt;&gt;0</formula>
    </cfRule>
  </conditionalFormatting>
  <conditionalFormatting sqref="I34:M34">
    <cfRule type="expression" dxfId="193" priority="194" stopIfTrue="1">
      <formula>$A34&lt;&gt;0</formula>
    </cfRule>
  </conditionalFormatting>
  <conditionalFormatting sqref="I36:M36">
    <cfRule type="expression" dxfId="192" priority="193" stopIfTrue="1">
      <formula>$A36&lt;&gt;0</formula>
    </cfRule>
  </conditionalFormatting>
  <conditionalFormatting sqref="I38:Y38">
    <cfRule type="expression" dxfId="191" priority="192" stopIfTrue="1">
      <formula>$A38&lt;&gt;0</formula>
    </cfRule>
  </conditionalFormatting>
  <conditionalFormatting sqref="I40:M40">
    <cfRule type="expression" dxfId="190" priority="191" stopIfTrue="1">
      <formula>$A40&lt;&gt;0</formula>
    </cfRule>
  </conditionalFormatting>
  <conditionalFormatting sqref="I63:M63">
    <cfRule type="expression" dxfId="189" priority="190" stopIfTrue="1">
      <formula>$A63&lt;&gt;0</formula>
    </cfRule>
  </conditionalFormatting>
  <conditionalFormatting sqref="I69:M69">
    <cfRule type="expression" dxfId="188" priority="189" stopIfTrue="1">
      <formula>$A69&lt;&gt;0</formula>
    </cfRule>
  </conditionalFormatting>
  <conditionalFormatting sqref="I71:Y71">
    <cfRule type="expression" dxfId="187" priority="188" stopIfTrue="1">
      <formula>$A71&lt;&gt;0</formula>
    </cfRule>
  </conditionalFormatting>
  <conditionalFormatting sqref="I73:Y73">
    <cfRule type="expression" dxfId="186" priority="187" stopIfTrue="1">
      <formula>$A73&lt;&gt;0</formula>
    </cfRule>
  </conditionalFormatting>
  <conditionalFormatting sqref="I75:Y75">
    <cfRule type="expression" dxfId="185" priority="186" stopIfTrue="1">
      <formula>$A75&lt;&gt;0</formula>
    </cfRule>
  </conditionalFormatting>
  <conditionalFormatting sqref="I77:Y77">
    <cfRule type="expression" dxfId="184" priority="185" stopIfTrue="1">
      <formula>$A77&lt;&gt;0</formula>
    </cfRule>
  </conditionalFormatting>
  <conditionalFormatting sqref="I79:Y79">
    <cfRule type="expression" dxfId="183" priority="184" stopIfTrue="1">
      <formula>$A79&lt;&gt;0</formula>
    </cfRule>
  </conditionalFormatting>
  <conditionalFormatting sqref="I81:Y81">
    <cfRule type="expression" dxfId="182" priority="183" stopIfTrue="1">
      <formula>$A81&lt;&gt;0</formula>
    </cfRule>
  </conditionalFormatting>
  <conditionalFormatting sqref="I83:M83">
    <cfRule type="expression" dxfId="181" priority="182" stopIfTrue="1">
      <formula>$A83&lt;&gt;0</formula>
    </cfRule>
  </conditionalFormatting>
  <conditionalFormatting sqref="P83">
    <cfRule type="expression" dxfId="180" priority="181" stopIfTrue="1">
      <formula>$A84&lt;&gt;0</formula>
    </cfRule>
  </conditionalFormatting>
  <conditionalFormatting sqref="I85:M85">
    <cfRule type="expression" dxfId="179" priority="180" stopIfTrue="1">
      <formula>$A85&lt;&gt;0</formula>
    </cfRule>
  </conditionalFormatting>
  <conditionalFormatting sqref="I87:Y87">
    <cfRule type="expression" dxfId="178" priority="179" stopIfTrue="1">
      <formula>$A87&lt;&gt;0</formula>
    </cfRule>
  </conditionalFormatting>
  <conditionalFormatting sqref="I114:Y114">
    <cfRule type="expression" dxfId="177" priority="178" stopIfTrue="1">
      <formula>$A114&lt;&gt;0</formula>
    </cfRule>
  </conditionalFormatting>
  <conditionalFormatting sqref="I116:Y116">
    <cfRule type="expression" dxfId="176" priority="177" stopIfTrue="1">
      <formula>$A116&lt;&gt;0</formula>
    </cfRule>
  </conditionalFormatting>
  <conditionalFormatting sqref="I120:Y120">
    <cfRule type="expression" dxfId="175" priority="176" stopIfTrue="1">
      <formula>$A120&lt;&gt;0</formula>
    </cfRule>
  </conditionalFormatting>
  <conditionalFormatting sqref="I122:M122">
    <cfRule type="expression" dxfId="174" priority="175" stopIfTrue="1">
      <formula>$A122&lt;&gt;0</formula>
    </cfRule>
  </conditionalFormatting>
  <conditionalFormatting sqref="I124:M124">
    <cfRule type="expression" dxfId="173" priority="174" stopIfTrue="1">
      <formula>$A124&lt;&gt;0</formula>
    </cfRule>
  </conditionalFormatting>
  <conditionalFormatting sqref="I126:Y126">
    <cfRule type="expression" dxfId="172" priority="173" stopIfTrue="1">
      <formula>$A126&lt;&gt;0</formula>
    </cfRule>
  </conditionalFormatting>
  <conditionalFormatting sqref="I153:M153">
    <cfRule type="expression" dxfId="171" priority="172" stopIfTrue="1">
      <formula>$A153&lt;&gt;0</formula>
    </cfRule>
  </conditionalFormatting>
  <conditionalFormatting sqref="I155:Y155">
    <cfRule type="expression" dxfId="170" priority="171" stopIfTrue="1">
      <formula>$A155&lt;&gt;0</formula>
    </cfRule>
  </conditionalFormatting>
  <conditionalFormatting sqref="I157:Y157">
    <cfRule type="expression" dxfId="169" priority="170" stopIfTrue="1">
      <formula>$A157&lt;&gt;0</formula>
    </cfRule>
  </conditionalFormatting>
  <conditionalFormatting sqref="I159:M159">
    <cfRule type="expression" dxfId="168" priority="169" stopIfTrue="1">
      <formula>$A159&lt;&gt;0</formula>
    </cfRule>
  </conditionalFormatting>
  <conditionalFormatting sqref="I161:M161">
    <cfRule type="expression" dxfId="167" priority="168" stopIfTrue="1">
      <formula>$A161&lt;&gt;0</formula>
    </cfRule>
  </conditionalFormatting>
  <conditionalFormatting sqref="I163:Y163">
    <cfRule type="expression" dxfId="166" priority="167" stopIfTrue="1">
      <formula>$A163&lt;&gt;0</formula>
    </cfRule>
  </conditionalFormatting>
  <conditionalFormatting sqref="I165:M165">
    <cfRule type="expression" dxfId="165" priority="166" stopIfTrue="1">
      <formula>$A165&lt;&gt;0</formula>
    </cfRule>
  </conditionalFormatting>
  <conditionalFormatting sqref="I167:M167">
    <cfRule type="expression" dxfId="164" priority="165" stopIfTrue="1">
      <formula>$A167&lt;&gt;0</formula>
    </cfRule>
  </conditionalFormatting>
  <conditionalFormatting sqref="I169:Y169">
    <cfRule type="expression" dxfId="163" priority="164" stopIfTrue="1">
      <formula>$A169&lt;&gt;0</formula>
    </cfRule>
  </conditionalFormatting>
  <conditionalFormatting sqref="K179:M179">
    <cfRule type="expression" dxfId="162" priority="163" stopIfTrue="1">
      <formula>$A178&lt;&gt;0</formula>
    </cfRule>
  </conditionalFormatting>
  <conditionalFormatting sqref="K180:M180">
    <cfRule type="expression" dxfId="161" priority="162" stopIfTrue="1">
      <formula>$A178&lt;&gt;0</formula>
    </cfRule>
  </conditionalFormatting>
  <conditionalFormatting sqref="N180:V180">
    <cfRule type="expression" dxfId="160" priority="161" stopIfTrue="1">
      <formula>$A180&lt;&gt;0</formula>
    </cfRule>
  </conditionalFormatting>
  <conditionalFormatting sqref="K181:M181">
    <cfRule type="expression" dxfId="159" priority="160" stopIfTrue="1">
      <formula>$A178&lt;&gt;0</formula>
    </cfRule>
  </conditionalFormatting>
  <conditionalFormatting sqref="N181:V181">
    <cfRule type="expression" dxfId="158" priority="159" stopIfTrue="1">
      <formula>$A181&lt;&gt;0</formula>
    </cfRule>
  </conditionalFormatting>
  <conditionalFormatting sqref="K182:M183">
    <cfRule type="expression" dxfId="157" priority="158" stopIfTrue="1">
      <formula>$A178&lt;&gt;0</formula>
    </cfRule>
  </conditionalFormatting>
  <conditionalFormatting sqref="N182:V182">
    <cfRule type="expression" dxfId="156" priority="157" stopIfTrue="1">
      <formula>AND($A182&lt;&gt;0,TRIM($N182)="")</formula>
    </cfRule>
  </conditionalFormatting>
  <conditionalFormatting sqref="W182:X182">
    <cfRule type="expression" dxfId="155" priority="156" stopIfTrue="1">
      <formula>AND($A182&lt;&gt;0,TRIM($W182)="")</formula>
    </cfRule>
  </conditionalFormatting>
  <conditionalFormatting sqref="I185:M185">
    <cfRule type="expression" dxfId="154" priority="155" stopIfTrue="1">
      <formula>$A185&lt;&gt;0</formula>
    </cfRule>
  </conditionalFormatting>
  <conditionalFormatting sqref="I192:M192">
    <cfRule type="expression" dxfId="153" priority="154" stopIfTrue="1">
      <formula>$A192&lt;&gt;0</formula>
    </cfRule>
  </conditionalFormatting>
  <conditionalFormatting sqref="I193:M193">
    <cfRule type="expression" dxfId="152" priority="153" stopIfTrue="1">
      <formula>$A193&lt;&gt;0</formula>
    </cfRule>
  </conditionalFormatting>
  <conditionalFormatting sqref="I194:M194">
    <cfRule type="expression" dxfId="151" priority="152" stopIfTrue="1">
      <formula>$A194&lt;&gt;0</formula>
    </cfRule>
  </conditionalFormatting>
  <conditionalFormatting sqref="I196:M196">
    <cfRule type="expression" dxfId="150" priority="151" stopIfTrue="1">
      <formula>$A196&lt;&gt;0</formula>
    </cfRule>
  </conditionalFormatting>
  <conditionalFormatting sqref="I204:M204">
    <cfRule type="expression" dxfId="149" priority="150" stopIfTrue="1">
      <formula>TRIM($I204)=""</formula>
    </cfRule>
  </conditionalFormatting>
  <conditionalFormatting sqref="P204">
    <cfRule type="expression" dxfId="148" priority="149" stopIfTrue="1">
      <formula>OR(NOT(ISNUMBER(VALUE($P204))), TRIM($P204)="", LEN($P204)&lt;&gt;6)</formula>
    </cfRule>
  </conditionalFormatting>
  <conditionalFormatting sqref="I206:M206">
    <cfRule type="expression" dxfId="147" priority="148" stopIfTrue="1">
      <formula>$A206&lt;&gt;0</formula>
    </cfRule>
  </conditionalFormatting>
  <conditionalFormatting sqref="L211">
    <cfRule type="expression" dxfId="146" priority="147" stopIfTrue="1">
      <formula>希望&lt;&gt;0</formula>
    </cfRule>
  </conditionalFormatting>
  <conditionalFormatting sqref="M211">
    <cfRule type="expression" dxfId="145" priority="146" stopIfTrue="1">
      <formula>AND($A211&lt;&gt;0, TRIM($M211)="")</formula>
    </cfRule>
  </conditionalFormatting>
  <conditionalFormatting sqref="N211:O211">
    <cfRule type="expression" dxfId="144" priority="145" stopIfTrue="1">
      <formula>AND($A211&lt;&gt;0, TRIM($N211)="")</formula>
    </cfRule>
  </conditionalFormatting>
  <conditionalFormatting sqref="P211:Q211">
    <cfRule type="expression" dxfId="143" priority="144" stopIfTrue="1">
      <formula>AND($A211&lt;&gt;0, $P211&lt;=0)</formula>
    </cfRule>
  </conditionalFormatting>
  <conditionalFormatting sqref="R211:S211">
    <cfRule type="expression" dxfId="142" priority="143" stopIfTrue="1">
      <formula>AND($A211&lt;&gt;0, AND($I63="する",TRIM($R211)=""))</formula>
    </cfRule>
  </conditionalFormatting>
  <conditionalFormatting sqref="L212">
    <cfRule type="expression" dxfId="141" priority="142" stopIfTrue="1">
      <formula>希望&lt;&gt;0</formula>
    </cfRule>
  </conditionalFormatting>
  <conditionalFormatting sqref="M212">
    <cfRule type="expression" dxfId="140" priority="141" stopIfTrue="1">
      <formula>AND($A212&lt;&gt;0, TRIM($M212)="")</formula>
    </cfRule>
  </conditionalFormatting>
  <conditionalFormatting sqref="N212:O212">
    <cfRule type="expression" dxfId="139" priority="140" stopIfTrue="1">
      <formula>AND($A212&lt;&gt;0, TRIM($N212)="")</formula>
    </cfRule>
  </conditionalFormatting>
  <conditionalFormatting sqref="P212:Q212">
    <cfRule type="expression" dxfId="138" priority="139" stopIfTrue="1">
      <formula>AND($A212&lt;&gt;0, $P212&lt;=0)</formula>
    </cfRule>
  </conditionalFormatting>
  <conditionalFormatting sqref="R212:S212">
    <cfRule type="expression" dxfId="137" priority="138" stopIfTrue="1">
      <formula>AND($A212&lt;&gt;0, AND($I63="する",TRIM($R212)=""))</formula>
    </cfRule>
  </conditionalFormatting>
  <conditionalFormatting sqref="L213">
    <cfRule type="expression" dxfId="136" priority="137" stopIfTrue="1">
      <formula>希望&lt;&gt;0</formula>
    </cfRule>
  </conditionalFormatting>
  <conditionalFormatting sqref="M213">
    <cfRule type="expression" dxfId="135" priority="136" stopIfTrue="1">
      <formula>AND($A213&lt;&gt;0, TRIM($M213)="")</formula>
    </cfRule>
  </conditionalFormatting>
  <conditionalFormatting sqref="N213:O213">
    <cfRule type="expression" dxfId="134" priority="135" stopIfTrue="1">
      <formula>AND($A213&lt;&gt;0, TRIM($N213)="")</formula>
    </cfRule>
  </conditionalFormatting>
  <conditionalFormatting sqref="P213:Q213">
    <cfRule type="expression" dxfId="133" priority="134" stopIfTrue="1">
      <formula>AND($A213&lt;&gt;0, $P213&lt;=0)</formula>
    </cfRule>
  </conditionalFormatting>
  <conditionalFormatting sqref="R213:S213">
    <cfRule type="expression" dxfId="132" priority="133" stopIfTrue="1">
      <formula>AND($A213&lt;&gt;0, AND($I63="する",TRIM($R213)=""))</formula>
    </cfRule>
  </conditionalFormatting>
  <conditionalFormatting sqref="L214">
    <cfRule type="expression" dxfId="131" priority="132" stopIfTrue="1">
      <formula>希望&lt;&gt;0</formula>
    </cfRule>
  </conditionalFormatting>
  <conditionalFormatting sqref="M214">
    <cfRule type="expression" dxfId="130" priority="131" stopIfTrue="1">
      <formula>AND($A214&lt;&gt;0, TRIM($M214)="")</formula>
    </cfRule>
  </conditionalFormatting>
  <conditionalFormatting sqref="N214:O214">
    <cfRule type="expression" dxfId="129" priority="130" stopIfTrue="1">
      <formula>AND($A214&lt;&gt;0, TRIM($N214)="")</formula>
    </cfRule>
  </conditionalFormatting>
  <conditionalFormatting sqref="P214:Q214">
    <cfRule type="expression" dxfId="128" priority="129" stopIfTrue="1">
      <formula>AND($A214&lt;&gt;0, $P214&lt;=0)</formula>
    </cfRule>
  </conditionalFormatting>
  <conditionalFormatting sqref="R214:S214">
    <cfRule type="expression" dxfId="127" priority="128" stopIfTrue="1">
      <formula>AND($A214&lt;&gt;0, AND($I63="する",TRIM($R214)=""))</formula>
    </cfRule>
  </conditionalFormatting>
  <conditionalFormatting sqref="L215">
    <cfRule type="expression" dxfId="126" priority="127" stopIfTrue="1">
      <formula>希望&lt;&gt;0</formula>
    </cfRule>
  </conditionalFormatting>
  <conditionalFormatting sqref="M215">
    <cfRule type="expression" dxfId="125" priority="126" stopIfTrue="1">
      <formula>AND($A215&lt;&gt;0, TRIM($M215)="")</formula>
    </cfRule>
  </conditionalFormatting>
  <conditionalFormatting sqref="N215:O215">
    <cfRule type="expression" dxfId="124" priority="125" stopIfTrue="1">
      <formula>AND($A215&lt;&gt;0, TRIM($N215)="")</formula>
    </cfRule>
  </conditionalFormatting>
  <conditionalFormatting sqref="P215:Q215">
    <cfRule type="expression" dxfId="123" priority="124" stopIfTrue="1">
      <formula>AND($A215&lt;&gt;0, $P215&lt;=0)</formula>
    </cfRule>
  </conditionalFormatting>
  <conditionalFormatting sqref="R215:S215">
    <cfRule type="expression" dxfId="122" priority="123" stopIfTrue="1">
      <formula>AND($A215&lt;&gt;0, AND($I63="する",TRIM($R215)=""))</formula>
    </cfRule>
  </conditionalFormatting>
  <conditionalFormatting sqref="L216">
    <cfRule type="expression" dxfId="121" priority="122" stopIfTrue="1">
      <formula>希望&lt;&gt;0</formula>
    </cfRule>
  </conditionalFormatting>
  <conditionalFormatting sqref="M216">
    <cfRule type="expression" dxfId="120" priority="121" stopIfTrue="1">
      <formula>AND($A216&lt;&gt;0, TRIM($M216)="")</formula>
    </cfRule>
  </conditionalFormatting>
  <conditionalFormatting sqref="N216:O216">
    <cfRule type="expression" dxfId="119" priority="120" stopIfTrue="1">
      <formula>AND($A216&lt;&gt;0, TRIM($N216)="")</formula>
    </cfRule>
  </conditionalFormatting>
  <conditionalFormatting sqref="P216:Q216">
    <cfRule type="expression" dxfId="118" priority="119" stopIfTrue="1">
      <formula>AND($A216&lt;&gt;0, $P216&lt;=0)</formula>
    </cfRule>
  </conditionalFormatting>
  <conditionalFormatting sqref="R216:S216">
    <cfRule type="expression" dxfId="117" priority="118" stopIfTrue="1">
      <formula>AND($A216&lt;&gt;0, AND($I63="する",TRIM($R216)=""))</formula>
    </cfRule>
  </conditionalFormatting>
  <conditionalFormatting sqref="L217">
    <cfRule type="expression" dxfId="116" priority="117" stopIfTrue="1">
      <formula>希望&lt;&gt;0</formula>
    </cfRule>
  </conditionalFormatting>
  <conditionalFormatting sqref="M217">
    <cfRule type="expression" dxfId="115" priority="116" stopIfTrue="1">
      <formula>AND($A217&lt;&gt;0, TRIM($M217)="")</formula>
    </cfRule>
  </conditionalFormatting>
  <conditionalFormatting sqref="N217:O217">
    <cfRule type="expression" dxfId="114" priority="115" stopIfTrue="1">
      <formula>AND($A217&lt;&gt;0, TRIM($N217)="")</formula>
    </cfRule>
  </conditionalFormatting>
  <conditionalFormatting sqref="P217:Q217">
    <cfRule type="expression" dxfId="113" priority="114" stopIfTrue="1">
      <formula>AND($A217&lt;&gt;0, $P217&lt;=0)</formula>
    </cfRule>
  </conditionalFormatting>
  <conditionalFormatting sqref="R217:S217">
    <cfRule type="expression" dxfId="112" priority="113" stopIfTrue="1">
      <formula>AND($A217&lt;&gt;0, AND($I63="する",TRIM($R217)=""))</formula>
    </cfRule>
  </conditionalFormatting>
  <conditionalFormatting sqref="L218">
    <cfRule type="expression" dxfId="111" priority="112" stopIfTrue="1">
      <formula>希望&lt;&gt;0</formula>
    </cfRule>
  </conditionalFormatting>
  <conditionalFormatting sqref="M218">
    <cfRule type="expression" dxfId="110" priority="111" stopIfTrue="1">
      <formula>AND($A218&lt;&gt;0, TRIM($M218)="")</formula>
    </cfRule>
  </conditionalFormatting>
  <conditionalFormatting sqref="N218:O218">
    <cfRule type="expression" dxfId="109" priority="110" stopIfTrue="1">
      <formula>AND($A218&lt;&gt;0, TRIM($N218)="")</formula>
    </cfRule>
  </conditionalFormatting>
  <conditionalFormatting sqref="P218:Q218">
    <cfRule type="expression" dxfId="108" priority="109" stopIfTrue="1">
      <formula>AND($A218&lt;&gt;0, $P218&lt;=0)</formula>
    </cfRule>
  </conditionalFormatting>
  <conditionalFormatting sqref="R218:S218">
    <cfRule type="expression" dxfId="107" priority="108" stopIfTrue="1">
      <formula>AND($A218&lt;&gt;0, AND($I63="する",TRIM($R218)=""))</formula>
    </cfRule>
  </conditionalFormatting>
  <conditionalFormatting sqref="L219">
    <cfRule type="expression" dxfId="106" priority="107" stopIfTrue="1">
      <formula>希望&lt;&gt;0</formula>
    </cfRule>
  </conditionalFormatting>
  <conditionalFormatting sqref="M219">
    <cfRule type="expression" dxfId="105" priority="106" stopIfTrue="1">
      <formula>AND($A219&lt;&gt;0, TRIM($M219)="")</formula>
    </cfRule>
  </conditionalFormatting>
  <conditionalFormatting sqref="N219:O219">
    <cfRule type="expression" dxfId="104" priority="105" stopIfTrue="1">
      <formula>AND($A219&lt;&gt;0, TRIM($N219)="")</formula>
    </cfRule>
  </conditionalFormatting>
  <conditionalFormatting sqref="P219:Q219">
    <cfRule type="expression" dxfId="103" priority="104" stopIfTrue="1">
      <formula>AND($A219&lt;&gt;0, $P219&lt;=0)</formula>
    </cfRule>
  </conditionalFormatting>
  <conditionalFormatting sqref="R219:S219">
    <cfRule type="expression" dxfId="102" priority="103" stopIfTrue="1">
      <formula>AND($A219&lt;&gt;0, AND($I63="する",TRIM($R219)=""))</formula>
    </cfRule>
  </conditionalFormatting>
  <conditionalFormatting sqref="L220">
    <cfRule type="expression" dxfId="101" priority="102" stopIfTrue="1">
      <formula>希望&lt;&gt;0</formula>
    </cfRule>
  </conditionalFormatting>
  <conditionalFormatting sqref="M220">
    <cfRule type="expression" dxfId="100" priority="101" stopIfTrue="1">
      <formula>AND($A220&lt;&gt;0, TRIM($M220)="")</formula>
    </cfRule>
  </conditionalFormatting>
  <conditionalFormatting sqref="N220:O220">
    <cfRule type="expression" dxfId="99" priority="100" stopIfTrue="1">
      <formula>AND($A220&lt;&gt;0, TRIM($N220)="")</formula>
    </cfRule>
  </conditionalFormatting>
  <conditionalFormatting sqref="P220:Q220">
    <cfRule type="expression" dxfId="98" priority="99" stopIfTrue="1">
      <formula>AND($A220&lt;&gt;0, $P220&lt;=0)</formula>
    </cfRule>
  </conditionalFormatting>
  <conditionalFormatting sqref="R220:S220">
    <cfRule type="expression" dxfId="97" priority="98" stopIfTrue="1">
      <formula>AND($A220&lt;&gt;0, AND($I63="する",TRIM($R220)=""))</formula>
    </cfRule>
  </conditionalFormatting>
  <conditionalFormatting sqref="L221">
    <cfRule type="expression" dxfId="96" priority="97" stopIfTrue="1">
      <formula>希望&lt;&gt;0</formula>
    </cfRule>
  </conditionalFormatting>
  <conditionalFormatting sqref="M221">
    <cfRule type="expression" dxfId="95" priority="96" stopIfTrue="1">
      <formula>AND($A221&lt;&gt;0, TRIM($M221)="")</formula>
    </cfRule>
  </conditionalFormatting>
  <conditionalFormatting sqref="N221:O221">
    <cfRule type="expression" dxfId="94" priority="95" stopIfTrue="1">
      <formula>AND($A221&lt;&gt;0, TRIM($N221)="")</formula>
    </cfRule>
  </conditionalFormatting>
  <conditionalFormatting sqref="P221:Q221">
    <cfRule type="expression" dxfId="93" priority="94" stopIfTrue="1">
      <formula>AND($A221&lt;&gt;0, $P221&lt;=0)</formula>
    </cfRule>
  </conditionalFormatting>
  <conditionalFormatting sqref="R221:S221">
    <cfRule type="expression" dxfId="92" priority="93" stopIfTrue="1">
      <formula>AND($A221&lt;&gt;0, AND($I63="する",TRIM($R221)=""))</formula>
    </cfRule>
  </conditionalFormatting>
  <conditionalFormatting sqref="L222">
    <cfRule type="expression" dxfId="91" priority="92" stopIfTrue="1">
      <formula>希望&lt;&gt;0</formula>
    </cfRule>
  </conditionalFormatting>
  <conditionalFormatting sqref="M222">
    <cfRule type="expression" dxfId="90" priority="91" stopIfTrue="1">
      <formula>AND($A222&lt;&gt;0, TRIM($M222)="")</formula>
    </cfRule>
  </conditionalFormatting>
  <conditionalFormatting sqref="N222:O222">
    <cfRule type="expression" dxfId="89" priority="90" stopIfTrue="1">
      <formula>AND($A222&lt;&gt;0, TRIM($N222)="")</formula>
    </cfRule>
  </conditionalFormatting>
  <conditionalFormatting sqref="P222:Q222">
    <cfRule type="expression" dxfId="88" priority="89" stopIfTrue="1">
      <formula>AND($A222&lt;&gt;0, $P222&lt;=0)</formula>
    </cfRule>
  </conditionalFormatting>
  <conditionalFormatting sqref="R222:S222">
    <cfRule type="expression" dxfId="87" priority="88" stopIfTrue="1">
      <formula>AND($A222&lt;&gt;0, AND($I63="する",TRIM($R222)=""))</formula>
    </cfRule>
  </conditionalFormatting>
  <conditionalFormatting sqref="L223">
    <cfRule type="expression" dxfId="86" priority="87" stopIfTrue="1">
      <formula>希望&lt;&gt;0</formula>
    </cfRule>
  </conditionalFormatting>
  <conditionalFormatting sqref="M223">
    <cfRule type="expression" dxfId="85" priority="86" stopIfTrue="1">
      <formula>AND($A223&lt;&gt;0, TRIM($M223)="")</formula>
    </cfRule>
  </conditionalFormatting>
  <conditionalFormatting sqref="N223:O223">
    <cfRule type="expression" dxfId="84" priority="85" stopIfTrue="1">
      <formula>AND($A223&lt;&gt;0, TRIM($N223)="")</formula>
    </cfRule>
  </conditionalFormatting>
  <conditionalFormatting sqref="P223:Q223">
    <cfRule type="expression" dxfId="83" priority="84" stopIfTrue="1">
      <formula>AND($A223&lt;&gt;0, $P223&lt;=0)</formula>
    </cfRule>
  </conditionalFormatting>
  <conditionalFormatting sqref="R223:S223">
    <cfRule type="expression" dxfId="82" priority="83" stopIfTrue="1">
      <formula>AND($A223&lt;&gt;0, AND($I63="する",TRIM($R223)=""))</formula>
    </cfRule>
  </conditionalFormatting>
  <conditionalFormatting sqref="L224">
    <cfRule type="expression" dxfId="81" priority="82" stopIfTrue="1">
      <formula>希望&lt;&gt;0</formula>
    </cfRule>
  </conditionalFormatting>
  <conditionalFormatting sqref="M224">
    <cfRule type="expression" dxfId="80" priority="81" stopIfTrue="1">
      <formula>AND($A224&lt;&gt;0, TRIM($M224)="")</formula>
    </cfRule>
  </conditionalFormatting>
  <conditionalFormatting sqref="N224:O224">
    <cfRule type="expression" dxfId="79" priority="80" stopIfTrue="1">
      <formula>AND($A224&lt;&gt;0, TRIM($N224)="")</formula>
    </cfRule>
  </conditionalFormatting>
  <conditionalFormatting sqref="P224:Q224">
    <cfRule type="expression" dxfId="78" priority="79" stopIfTrue="1">
      <formula>AND($A224&lt;&gt;0, $P224&lt;=0)</formula>
    </cfRule>
  </conditionalFormatting>
  <conditionalFormatting sqref="R224:S224">
    <cfRule type="expression" dxfId="77" priority="78" stopIfTrue="1">
      <formula>AND($A224&lt;&gt;0, AND($I63="する",TRIM($R224)=""))</formula>
    </cfRule>
  </conditionalFormatting>
  <conditionalFormatting sqref="L225">
    <cfRule type="expression" dxfId="76" priority="77" stopIfTrue="1">
      <formula>希望&lt;&gt;0</formula>
    </cfRule>
  </conditionalFormatting>
  <conditionalFormatting sqref="M225">
    <cfRule type="expression" dxfId="75" priority="76" stopIfTrue="1">
      <formula>AND($A225&lt;&gt;0, TRIM($M225)="")</formula>
    </cfRule>
  </conditionalFormatting>
  <conditionalFormatting sqref="N225:O225">
    <cfRule type="expression" dxfId="74" priority="75" stopIfTrue="1">
      <formula>AND($A225&lt;&gt;0, TRIM($N225)="")</formula>
    </cfRule>
  </conditionalFormatting>
  <conditionalFormatting sqref="P225:Q225">
    <cfRule type="expression" dxfId="73" priority="74" stopIfTrue="1">
      <formula>AND($A225&lt;&gt;0, $P225&lt;=0)</formula>
    </cfRule>
  </conditionalFormatting>
  <conditionalFormatting sqref="R225:S225">
    <cfRule type="expression" dxfId="72" priority="73" stopIfTrue="1">
      <formula>AND($A225&lt;&gt;0, AND($I63="する",TRIM($R225)=""))</formula>
    </cfRule>
  </conditionalFormatting>
  <conditionalFormatting sqref="L226">
    <cfRule type="expression" dxfId="71" priority="72" stopIfTrue="1">
      <formula>希望&lt;&gt;0</formula>
    </cfRule>
  </conditionalFormatting>
  <conditionalFormatting sqref="M226">
    <cfRule type="expression" dxfId="70" priority="71" stopIfTrue="1">
      <formula>AND($A226&lt;&gt;0, TRIM($M226)="")</formula>
    </cfRule>
  </conditionalFormatting>
  <conditionalFormatting sqref="N226:O226">
    <cfRule type="expression" dxfId="69" priority="70" stopIfTrue="1">
      <formula>AND($A226&lt;&gt;0, TRIM($N226)="")</formula>
    </cfRule>
  </conditionalFormatting>
  <conditionalFormatting sqref="P226:Q226">
    <cfRule type="expression" dxfId="68" priority="69" stopIfTrue="1">
      <formula>AND($A226&lt;&gt;0, $P226&lt;=0)</formula>
    </cfRule>
  </conditionalFormatting>
  <conditionalFormatting sqref="R226:S226">
    <cfRule type="expression" dxfId="67" priority="68" stopIfTrue="1">
      <formula>AND($A226&lt;&gt;0, AND($I63="する",TRIM($R226)=""))</formula>
    </cfRule>
  </conditionalFormatting>
  <conditionalFormatting sqref="L227">
    <cfRule type="expression" dxfId="66" priority="67" stopIfTrue="1">
      <formula>希望&lt;&gt;0</formula>
    </cfRule>
  </conditionalFormatting>
  <conditionalFormatting sqref="M227">
    <cfRule type="expression" dxfId="65" priority="66" stopIfTrue="1">
      <formula>AND($A227&lt;&gt;0, TRIM($M227)="")</formula>
    </cfRule>
  </conditionalFormatting>
  <conditionalFormatting sqref="N227:O227">
    <cfRule type="expression" dxfId="64" priority="65" stopIfTrue="1">
      <formula>AND($A227&lt;&gt;0, TRIM($N227)="")</formula>
    </cfRule>
  </conditionalFormatting>
  <conditionalFormatting sqref="P227:Q227">
    <cfRule type="expression" dxfId="63" priority="64" stopIfTrue="1">
      <formula>AND($A227&lt;&gt;0, $P227&lt;=0)</formula>
    </cfRule>
  </conditionalFormatting>
  <conditionalFormatting sqref="R227:S227">
    <cfRule type="expression" dxfId="62" priority="63" stopIfTrue="1">
      <formula>AND($A227&lt;&gt;0, AND($I63="する",TRIM($R227)=""))</formula>
    </cfRule>
  </conditionalFormatting>
  <conditionalFormatting sqref="L228">
    <cfRule type="expression" dxfId="61" priority="62" stopIfTrue="1">
      <formula>希望&lt;&gt;0</formula>
    </cfRule>
  </conditionalFormatting>
  <conditionalFormatting sqref="M228">
    <cfRule type="expression" dxfId="60" priority="61" stopIfTrue="1">
      <formula>AND($A228&lt;&gt;0, TRIM($M228)="")</formula>
    </cfRule>
  </conditionalFormatting>
  <conditionalFormatting sqref="N228:O228">
    <cfRule type="expression" dxfId="59" priority="60" stopIfTrue="1">
      <formula>AND($A228&lt;&gt;0, TRIM($N228)="")</formula>
    </cfRule>
  </conditionalFormatting>
  <conditionalFormatting sqref="P228:Q228">
    <cfRule type="expression" dxfId="58" priority="59" stopIfTrue="1">
      <formula>AND($A228&lt;&gt;0, $P228&lt;=0)</formula>
    </cfRule>
  </conditionalFormatting>
  <conditionalFormatting sqref="R228:S228">
    <cfRule type="expression" dxfId="57" priority="58" stopIfTrue="1">
      <formula>AND($A228&lt;&gt;0, AND($I63="する",TRIM($R228)=""))</formula>
    </cfRule>
  </conditionalFormatting>
  <conditionalFormatting sqref="L229">
    <cfRule type="expression" dxfId="56" priority="57" stopIfTrue="1">
      <formula>希望&lt;&gt;0</formula>
    </cfRule>
  </conditionalFormatting>
  <conditionalFormatting sqref="M229">
    <cfRule type="expression" dxfId="55" priority="56" stopIfTrue="1">
      <formula>AND($A229&lt;&gt;0, TRIM($M229)="")</formula>
    </cfRule>
  </conditionalFormatting>
  <conditionalFormatting sqref="N229:O229">
    <cfRule type="expression" dxfId="54" priority="55" stopIfTrue="1">
      <formula>AND($A229&lt;&gt;0, TRIM($N229)="")</formula>
    </cfRule>
  </conditionalFormatting>
  <conditionalFormatting sqref="P229:Q229">
    <cfRule type="expression" dxfId="53" priority="54" stopIfTrue="1">
      <formula>AND($A229&lt;&gt;0, $P229&lt;=0)</formula>
    </cfRule>
  </conditionalFormatting>
  <conditionalFormatting sqref="R229:S229">
    <cfRule type="expression" dxfId="52" priority="53" stopIfTrue="1">
      <formula>AND($A229&lt;&gt;0, AND($I63="する",TRIM($R229)=""))</formula>
    </cfRule>
  </conditionalFormatting>
  <conditionalFormatting sqref="L230">
    <cfRule type="expression" dxfId="51" priority="52" stopIfTrue="1">
      <formula>希望&lt;&gt;0</formula>
    </cfRule>
  </conditionalFormatting>
  <conditionalFormatting sqref="M230">
    <cfRule type="expression" dxfId="50" priority="51" stopIfTrue="1">
      <formula>AND($A230&lt;&gt;0, TRIM($M230)="")</formula>
    </cfRule>
  </conditionalFormatting>
  <conditionalFormatting sqref="N230:O230">
    <cfRule type="expression" dxfId="49" priority="50" stopIfTrue="1">
      <formula>AND($A230&lt;&gt;0, TRIM($N230)="")</formula>
    </cfRule>
  </conditionalFormatting>
  <conditionalFormatting sqref="P230:Q230">
    <cfRule type="expression" dxfId="48" priority="49" stopIfTrue="1">
      <formula>AND($A230&lt;&gt;0, $P230&lt;=0)</formula>
    </cfRule>
  </conditionalFormatting>
  <conditionalFormatting sqref="R230:S230">
    <cfRule type="expression" dxfId="47" priority="48" stopIfTrue="1">
      <formula>AND($A230&lt;&gt;0, AND($I63="する",TRIM($R230)=""))</formula>
    </cfRule>
  </conditionalFormatting>
  <conditionalFormatting sqref="L231">
    <cfRule type="expression" dxfId="46" priority="47" stopIfTrue="1">
      <formula>希望&lt;&gt;0</formula>
    </cfRule>
  </conditionalFormatting>
  <conditionalFormatting sqref="M231">
    <cfRule type="expression" dxfId="45" priority="46" stopIfTrue="1">
      <formula>AND($A231&lt;&gt;0, TRIM($M231)="")</formula>
    </cfRule>
  </conditionalFormatting>
  <conditionalFormatting sqref="N231:O231">
    <cfRule type="expression" dxfId="44" priority="45" stopIfTrue="1">
      <formula>AND($A231&lt;&gt;0, TRIM($N231)="")</formula>
    </cfRule>
  </conditionalFormatting>
  <conditionalFormatting sqref="P231:Q231">
    <cfRule type="expression" dxfId="43" priority="44" stopIfTrue="1">
      <formula>AND($A231&lt;&gt;0, $P231&lt;=0)</formula>
    </cfRule>
  </conditionalFormatting>
  <conditionalFormatting sqref="R231:S231">
    <cfRule type="expression" dxfId="42" priority="43" stopIfTrue="1">
      <formula>AND($A231&lt;&gt;0, AND($I63="する",TRIM($R231)=""))</formula>
    </cfRule>
  </conditionalFormatting>
  <conditionalFormatting sqref="L232">
    <cfRule type="expression" dxfId="41" priority="42" stopIfTrue="1">
      <formula>希望&lt;&gt;0</formula>
    </cfRule>
  </conditionalFormatting>
  <conditionalFormatting sqref="M232">
    <cfRule type="expression" dxfId="40" priority="41" stopIfTrue="1">
      <formula>AND($A232&lt;&gt;0, TRIM($M232)="")</formula>
    </cfRule>
  </conditionalFormatting>
  <conditionalFormatting sqref="N232:O232">
    <cfRule type="expression" dxfId="39" priority="40" stopIfTrue="1">
      <formula>AND($A232&lt;&gt;0, TRIM($N232)="")</formula>
    </cfRule>
  </conditionalFormatting>
  <conditionalFormatting sqref="P232:Q232">
    <cfRule type="expression" dxfId="38" priority="39" stopIfTrue="1">
      <formula>AND($A232&lt;&gt;0, $P232&lt;=0)</formula>
    </cfRule>
  </conditionalFormatting>
  <conditionalFormatting sqref="R232:S232">
    <cfRule type="expression" dxfId="37" priority="38" stopIfTrue="1">
      <formula>AND($A232&lt;&gt;0, AND($I63="する",TRIM($R232)=""))</formula>
    </cfRule>
  </conditionalFormatting>
  <conditionalFormatting sqref="L233">
    <cfRule type="expression" dxfId="36" priority="37" stopIfTrue="1">
      <formula>希望&lt;&gt;0</formula>
    </cfRule>
  </conditionalFormatting>
  <conditionalFormatting sqref="M233">
    <cfRule type="expression" dxfId="35" priority="36" stopIfTrue="1">
      <formula>AND($A233&lt;&gt;0, TRIM($M233)="")</formula>
    </cfRule>
  </conditionalFormatting>
  <conditionalFormatting sqref="N233:O233">
    <cfRule type="expression" dxfId="34" priority="35" stopIfTrue="1">
      <formula>AND($A233&lt;&gt;0, TRIM($N233)="")</formula>
    </cfRule>
  </conditionalFormatting>
  <conditionalFormatting sqref="P233:Q233">
    <cfRule type="expression" dxfId="33" priority="34" stopIfTrue="1">
      <formula>AND($A233&lt;&gt;0, $P233&lt;=0)</formula>
    </cfRule>
  </conditionalFormatting>
  <conditionalFormatting sqref="R233:S233">
    <cfRule type="expression" dxfId="32" priority="33" stopIfTrue="1">
      <formula>AND($A233&lt;&gt;0, AND($I63="する",TRIM($R233)=""))</formula>
    </cfRule>
  </conditionalFormatting>
  <conditionalFormatting sqref="L234">
    <cfRule type="expression" dxfId="31" priority="32" stopIfTrue="1">
      <formula>希望&lt;&gt;0</formula>
    </cfRule>
  </conditionalFormatting>
  <conditionalFormatting sqref="M234">
    <cfRule type="expression" dxfId="30" priority="31" stopIfTrue="1">
      <formula>AND($A234&lt;&gt;0, TRIM($M234)="")</formula>
    </cfRule>
  </conditionalFormatting>
  <conditionalFormatting sqref="N234:O234">
    <cfRule type="expression" dxfId="29" priority="30" stopIfTrue="1">
      <formula>AND($A234&lt;&gt;0, TRIM($N234)="")</formula>
    </cfRule>
  </conditionalFormatting>
  <conditionalFormatting sqref="P234:Q234">
    <cfRule type="expression" dxfId="28" priority="29" stopIfTrue="1">
      <formula>AND($A234&lt;&gt;0, $P234&lt;=0)</formula>
    </cfRule>
  </conditionalFormatting>
  <conditionalFormatting sqref="R234:S234">
    <cfRule type="expression" dxfId="27" priority="28" stopIfTrue="1">
      <formula>AND($A234&lt;&gt;0, AND($I63="する",TRIM($R234)=""))</formula>
    </cfRule>
  </conditionalFormatting>
  <conditionalFormatting sqref="L235">
    <cfRule type="expression" dxfId="26" priority="27" stopIfTrue="1">
      <formula>希望&lt;&gt;0</formula>
    </cfRule>
  </conditionalFormatting>
  <conditionalFormatting sqref="M235">
    <cfRule type="expression" dxfId="25" priority="26" stopIfTrue="1">
      <formula>AND($A235&lt;&gt;0, TRIM($M235)="")</formula>
    </cfRule>
  </conditionalFormatting>
  <conditionalFormatting sqref="N235:O235">
    <cfRule type="expression" dxfId="24" priority="25" stopIfTrue="1">
      <formula>AND($A235&lt;&gt;0, TRIM($N235)="")</formula>
    </cfRule>
  </conditionalFormatting>
  <conditionalFormatting sqref="P235:Q235">
    <cfRule type="expression" dxfId="23" priority="24" stopIfTrue="1">
      <formula>AND($A235&lt;&gt;0, $P235&lt;=0)</formula>
    </cfRule>
  </conditionalFormatting>
  <conditionalFormatting sqref="R235:S235">
    <cfRule type="expression" dxfId="22" priority="23" stopIfTrue="1">
      <formula>AND($A235&lt;&gt;0, AND($I63="する",TRIM($R235)=""))</formula>
    </cfRule>
  </conditionalFormatting>
  <conditionalFormatting sqref="L236">
    <cfRule type="expression" dxfId="21" priority="22" stopIfTrue="1">
      <formula>希望&lt;&gt;0</formula>
    </cfRule>
  </conditionalFormatting>
  <conditionalFormatting sqref="M236">
    <cfRule type="expression" dxfId="20" priority="21" stopIfTrue="1">
      <formula>AND($A236&lt;&gt;0, TRIM($M236)="")</formula>
    </cfRule>
  </conditionalFormatting>
  <conditionalFormatting sqref="N236:O236">
    <cfRule type="expression" dxfId="19" priority="20" stopIfTrue="1">
      <formula>AND($A236&lt;&gt;0, TRIM($N236)="")</formula>
    </cfRule>
  </conditionalFormatting>
  <conditionalFormatting sqref="P236:Q236">
    <cfRule type="expression" dxfId="18" priority="19" stopIfTrue="1">
      <formula>AND($A236&lt;&gt;0, $P236&lt;=0)</formula>
    </cfRule>
  </conditionalFormatting>
  <conditionalFormatting sqref="R236:S236">
    <cfRule type="expression" dxfId="17" priority="18" stopIfTrue="1">
      <formula>AND($A236&lt;&gt;0, AND($I63="する",TRIM($R236)=""))</formula>
    </cfRule>
  </conditionalFormatting>
  <conditionalFormatting sqref="L237">
    <cfRule type="expression" dxfId="16" priority="17" stopIfTrue="1">
      <formula>希望&lt;&gt;0</formula>
    </cfRule>
  </conditionalFormatting>
  <conditionalFormatting sqref="M237">
    <cfRule type="expression" dxfId="15" priority="16" stopIfTrue="1">
      <formula>AND($A237&lt;&gt;0, TRIM($M237)="")</formula>
    </cfRule>
  </conditionalFormatting>
  <conditionalFormatting sqref="N237:O237">
    <cfRule type="expression" dxfId="14" priority="15" stopIfTrue="1">
      <formula>AND($A237&lt;&gt;0, TRIM($N237)="")</formula>
    </cfRule>
  </conditionalFormatting>
  <conditionalFormatting sqref="P237:Q237">
    <cfRule type="expression" dxfId="13" priority="14" stopIfTrue="1">
      <formula>AND($A237&lt;&gt;0, $P237&lt;=0)</formula>
    </cfRule>
  </conditionalFormatting>
  <conditionalFormatting sqref="R237:S237">
    <cfRule type="expression" dxfId="12" priority="13" stopIfTrue="1">
      <formula>AND($A237&lt;&gt;0, AND($I63="する",TRIM($R237)=""))</formula>
    </cfRule>
  </conditionalFormatting>
  <conditionalFormatting sqref="L238">
    <cfRule type="expression" dxfId="11" priority="12" stopIfTrue="1">
      <formula>希望&lt;&gt;0</formula>
    </cfRule>
  </conditionalFormatting>
  <conditionalFormatting sqref="M238">
    <cfRule type="expression" dxfId="10" priority="11" stopIfTrue="1">
      <formula>AND($A238&lt;&gt;0, TRIM($M238)="")</formula>
    </cfRule>
  </conditionalFormatting>
  <conditionalFormatting sqref="N238:O238">
    <cfRule type="expression" dxfId="9" priority="10" stopIfTrue="1">
      <formula>AND($A238&lt;&gt;0, TRIM($N238)="")</formula>
    </cfRule>
  </conditionalFormatting>
  <conditionalFormatting sqref="P238:Q238">
    <cfRule type="expression" dxfId="8" priority="9" stopIfTrue="1">
      <formula>AND($A238&lt;&gt;0, $P238&lt;=0)</formula>
    </cfRule>
  </conditionalFormatting>
  <conditionalFormatting sqref="R238:S238">
    <cfRule type="expression" dxfId="7" priority="8" stopIfTrue="1">
      <formula>AND($A238&lt;&gt;0, AND($I63="する",TRIM($R238)=""))</formula>
    </cfRule>
  </conditionalFormatting>
  <conditionalFormatting sqref="L239">
    <cfRule type="expression" dxfId="6" priority="7" stopIfTrue="1">
      <formula>希望&lt;&gt;0</formula>
    </cfRule>
  </conditionalFormatting>
  <conditionalFormatting sqref="M239">
    <cfRule type="expression" dxfId="5" priority="6" stopIfTrue="1">
      <formula>AND($A239&lt;&gt;0, TRIM($M239)="")</formula>
    </cfRule>
  </conditionalFormatting>
  <conditionalFormatting sqref="N239:O239">
    <cfRule type="expression" dxfId="4" priority="5" stopIfTrue="1">
      <formula>AND($A239&lt;&gt;0, TRIM($N239)="")</formula>
    </cfRule>
  </conditionalFormatting>
  <conditionalFormatting sqref="P239:Q239">
    <cfRule type="expression" dxfId="3" priority="4" stopIfTrue="1">
      <formula>AND($A239&lt;&gt;0, $P239&lt;=0)</formula>
    </cfRule>
  </conditionalFormatting>
  <conditionalFormatting sqref="R239:S239">
    <cfRule type="expression" dxfId="2" priority="3" stopIfTrue="1">
      <formula>AND($A239&lt;&gt;0, AND($I63="する",TRIM($R239)=""))</formula>
    </cfRule>
  </conditionalFormatting>
  <conditionalFormatting sqref="L240">
    <cfRule type="expression" dxfId="1" priority="2" stopIfTrue="1">
      <formula>希望&lt;&gt;0</formula>
    </cfRule>
  </conditionalFormatting>
  <conditionalFormatting sqref="P240:Q240">
    <cfRule type="expression" dxfId="0" priority="1" stopIfTrue="1">
      <formula>AND($A240&lt;&gt;0, $P240&lt;=0)</formula>
    </cfRule>
  </conditionalFormatting>
  <dataValidations count="257">
    <dataValidation imeMode="hiragana" allowBlank="1" showInputMessage="1" showErrorMessage="1" sqref="N180:V180 N181:V181 N182:V182 N183:V183 T211:Y211 T212:Y212 T213:Y213 T214:Y214 T215:Y215 T216:Y216 T217:Y217 T218:Y218 T219:Y219 T220:Y220 T221:Y221 T222:Y222 T223:Y223 T224:Y224 T225:Y225 T226:Y226 T227:Y227 T228:Y228 T229:Y229 T230:Y230 T231:Y231 T232:Y232 T233:Y233 T234:Y234 T235:Y235 T236:Y236 T237:Y237 T238:Y238 T239:Y239 T240:Y240" xr:uid="{61B4CADA-EF48-46D4-AB44-735470060B68}"/>
    <dataValidation imeMode="halfAlpha" allowBlank="1" showInputMessage="1" showErrorMessage="1" sqref="P204" xr:uid="{42989880-6E58-4DFF-A459-E7AB034E34AB}"/>
    <dataValidation imeMode="hiragana" allowBlank="1" showInputMessage="1" showErrorMessage="1" sqref="I22:Y22" xr:uid="{D5698200-E6A9-440F-892B-25077464D85C}"/>
    <dataValidation type="whole" imeMode="halfAlpha" allowBlank="1" showInputMessage="1" showErrorMessage="1" error="7桁の数字を入力してください" sqref="I20:M20" xr:uid="{4C8EF9FA-8F33-4AA9-B64A-3F15DCD99082}">
      <formula1>0</formula1>
      <formula2>9999999</formula2>
    </dataValidation>
    <dataValidation imeMode="fullKatakana" allowBlank="1" showInputMessage="1" showErrorMessage="1" sqref="I24:Y24" xr:uid="{DE79D00E-A8AF-49A8-800C-6E9152AAC742}"/>
    <dataValidation imeMode="hiragana" allowBlank="1" showInputMessage="1" showErrorMessage="1" sqref="I26:Y26" xr:uid="{0FD2EF36-B9B7-4236-8123-66B26F2A7569}"/>
    <dataValidation imeMode="hiragana" allowBlank="1" showInputMessage="1" showErrorMessage="1" sqref="I28:Y28" xr:uid="{F2CA3B42-AA55-4D4B-9D0A-985C6CCE69BC}"/>
    <dataValidation imeMode="fullKatakana" allowBlank="1" showInputMessage="1" showErrorMessage="1" sqref="I30:Y30" xr:uid="{0CFFBF6D-19C3-44DB-96D8-E04433205B98}"/>
    <dataValidation imeMode="hiragana" allowBlank="1" showInputMessage="1" showErrorMessage="1" sqref="I32:Y32" xr:uid="{8CB5040D-36B2-4B8F-9931-3BEB4975A192}"/>
    <dataValidation imeMode="halfAlpha" allowBlank="1" showInputMessage="1" showErrorMessage="1" sqref="I34:M34" xr:uid="{97E5F60B-5F55-4294-87C3-A7A54DB0FE6C}"/>
    <dataValidation imeMode="halfAlpha" allowBlank="1" showInputMessage="1" showErrorMessage="1" sqref="P34" xr:uid="{4747EF2B-195B-4A7C-98B0-6536A36A86C5}"/>
    <dataValidation imeMode="halfAlpha" allowBlank="1" showInputMessage="1" showErrorMessage="1" sqref="I36:M36" xr:uid="{18F07D17-D72D-4AF6-87B6-F8FB25DB354A}"/>
    <dataValidation imeMode="halfAlpha" allowBlank="1" showInputMessage="1" showErrorMessage="1" sqref="I38:Y38" xr:uid="{8534E64E-7278-4A40-8D24-4FED7249CF89}"/>
    <dataValidation type="list" imeMode="halfAlpha" allowBlank="1" showInputMessage="1" showErrorMessage="1" error="リストから選択してください" sqref="I40:M40" xr:uid="{885FCB59-4480-49C2-84A4-DF2338DA7AEC}">
      <formula1>"一致する,一致しない"</formula1>
    </dataValidation>
    <dataValidation type="list" imeMode="halfAlpha" allowBlank="1" showInputMessage="1" showErrorMessage="1" error="リストから選択してください" sqref="I63:M63" xr:uid="{C7C9CD33-1C43-4279-B846-297F27D6AEEA}">
      <formula1>"しない,する"</formula1>
    </dataValidation>
    <dataValidation type="whole" imeMode="halfAlpha" allowBlank="1" showInputMessage="1" showErrorMessage="1" error="7桁の数字を入力してください" sqref="I69:M69" xr:uid="{CDF7178E-D321-4D68-BDD4-54A713E07CCD}">
      <formula1>0</formula1>
      <formula2>9999999</formula2>
    </dataValidation>
    <dataValidation imeMode="hiragana" allowBlank="1" showInputMessage="1" showErrorMessage="1" sqref="I71:Y71" xr:uid="{BC02CA3C-9703-4036-B5C9-13A0F15493E8}"/>
    <dataValidation imeMode="fullKatakana" allowBlank="1" showInputMessage="1" showErrorMessage="1" sqref="I73:Y73" xr:uid="{F6997234-2DEC-491E-872E-1ABB2DCF28E9}"/>
    <dataValidation imeMode="hiragana" allowBlank="1" showInputMessage="1" showErrorMessage="1" sqref="I75:Y75" xr:uid="{48C11C90-02EF-42D4-9457-00E0BA0EF2F6}"/>
    <dataValidation imeMode="hiragana" allowBlank="1" showInputMessage="1" showErrorMessage="1" sqref="I77:Y77" xr:uid="{2E373384-D371-4EF8-8190-074444FC126B}"/>
    <dataValidation imeMode="fullKatakana" allowBlank="1" showInputMessage="1" showErrorMessage="1" sqref="I79:Y79" xr:uid="{FBBBC98D-C26C-4593-829F-77DD31910AC0}"/>
    <dataValidation imeMode="hiragana" allowBlank="1" showInputMessage="1" showErrorMessage="1" sqref="I81:Y81" xr:uid="{DF3EDD76-8524-4D42-943D-BFB4159A8E02}"/>
    <dataValidation imeMode="halfAlpha" allowBlank="1" showInputMessage="1" showErrorMessage="1" sqref="I83:M83" xr:uid="{F46A19F6-B925-4DB7-AE24-06D8807F4830}"/>
    <dataValidation imeMode="halfAlpha" allowBlank="1" showInputMessage="1" showErrorMessage="1" sqref="P83" xr:uid="{FD09EBF4-6AFA-4B6E-BE1C-E2BE1E8ED211}"/>
    <dataValidation imeMode="halfAlpha" allowBlank="1" showInputMessage="1" showErrorMessage="1" sqref="I85:M85" xr:uid="{5FAB63B4-F0AE-4002-A7D8-695D2665D768}"/>
    <dataValidation imeMode="halfAlpha" allowBlank="1" showInputMessage="1" showErrorMessage="1" sqref="I87:Y87" xr:uid="{CBDA1C0C-21E8-4140-A0E0-00E40AD6EC84}"/>
    <dataValidation imeMode="hiragana" allowBlank="1" showInputMessage="1" showErrorMessage="1" sqref="I112:Y112" xr:uid="{84D31920-8C5A-476C-9372-75188E86A1FE}"/>
    <dataValidation imeMode="fullKatakana" allowBlank="1" showInputMessage="1" showErrorMessage="1" sqref="I114:Y114" xr:uid="{067AC155-7F0B-494B-B3A3-EC9C16B7735B}"/>
    <dataValidation imeMode="hiragana" allowBlank="1" showInputMessage="1" showErrorMessage="1" sqref="I116:Y116" xr:uid="{34EFB498-B30B-467E-97B0-5BA91E815917}"/>
    <dataValidation type="whole" imeMode="halfAlpha" allowBlank="1" showInputMessage="1" showErrorMessage="1" error="7桁の数字を入力してください" sqref="I118:M118" xr:uid="{20FE697A-7CB6-4DC1-BCCC-83852AC6ED57}">
      <formula1>0</formula1>
      <formula2>9999999</formula2>
    </dataValidation>
    <dataValidation imeMode="hiragana" allowBlank="1" showInputMessage="1" showErrorMessage="1" sqref="I120:Y120" xr:uid="{1FA1E79C-D86F-42FB-89F8-9C5D802E4032}"/>
    <dataValidation imeMode="halfAlpha" allowBlank="1" showInputMessage="1" showErrorMessage="1" sqref="I122:M122" xr:uid="{3A1D0FC1-EF68-4DDA-8FD6-BB3A2DB0B16D}"/>
    <dataValidation imeMode="halfAlpha" allowBlank="1" showInputMessage="1" showErrorMessage="1" sqref="P122" xr:uid="{A0FB844C-F4DC-450D-B246-E317ECB6572E}"/>
    <dataValidation imeMode="halfAlpha" allowBlank="1" showInputMessage="1" showErrorMessage="1" sqref="I124:M124" xr:uid="{1964911A-52A1-44F8-8F45-BB1228621D8F}"/>
    <dataValidation imeMode="halfAlpha" allowBlank="1" showInputMessage="1" showErrorMessage="1" sqref="I126:Y126" xr:uid="{572CB7DF-A3E5-43C1-9783-A8C423E44E89}"/>
    <dataValidation type="list" imeMode="halfAlpha" allowBlank="1" showInputMessage="1" showErrorMessage="1" error="リストから選択してください" sqref="I153:M153" xr:uid="{20DA76B2-AC3B-4540-9A21-37FCCFCFA4EE}">
      <formula1>"しない,する"</formula1>
    </dataValidation>
    <dataValidation imeMode="fullKatakana" allowBlank="1" showInputMessage="1" showErrorMessage="1" sqref="I155:Y155" xr:uid="{2498D9EF-04C6-4A75-9043-12C5E93BFB57}"/>
    <dataValidation imeMode="hiragana" allowBlank="1" showInputMessage="1" showErrorMessage="1" sqref="I157:Y157" xr:uid="{C70D04AC-0D33-473F-B5F0-F6BA4B8C0C1B}"/>
    <dataValidation imeMode="halfAlpha" allowBlank="1" showInputMessage="1" showErrorMessage="1" sqref="I159:M159" xr:uid="{38269247-A998-4711-818E-9BC20657B9D4}"/>
    <dataValidation type="whole" imeMode="halfAlpha" allowBlank="1" showInputMessage="1" showErrorMessage="1" error="7桁の数字を入力してください" sqref="I161:M161" xr:uid="{84757C5E-19C1-407E-8C91-C45B3A23313E}">
      <formula1>0</formula1>
      <formula2>9999999</formula2>
    </dataValidation>
    <dataValidation imeMode="hiragana" allowBlank="1" showInputMessage="1" showErrorMessage="1" sqref="I163:Y163" xr:uid="{5004E9DB-2D3C-42D3-8E78-1C4D942462C4}"/>
    <dataValidation imeMode="halfAlpha" allowBlank="1" showInputMessage="1" showErrorMessage="1" sqref="I165:M165" xr:uid="{EA2BE534-26DD-487C-988B-E65EAC320D77}"/>
    <dataValidation imeMode="halfAlpha" allowBlank="1" showInputMessage="1" showErrorMessage="1" sqref="I167:M167" xr:uid="{5A340C51-4969-472B-AEC1-1806D67BAFC0}"/>
    <dataValidation imeMode="halfAlpha" allowBlank="1" showInputMessage="1" showErrorMessage="1" sqref="I169:Y169" xr:uid="{BA93A5D0-802E-40E4-B5C0-CCE9BD90BFF9}"/>
    <dataValidation allowBlank="1" showInputMessage="1" showErrorMessage="1" sqref="B178 I195:M195 B210 M240 N240:O240 R240:S240" xr:uid="{38043C71-CBF9-485C-887F-96BA06507E84}"/>
    <dataValidation type="list" imeMode="halfAlpha" allowBlank="1" showInputMessage="1" showErrorMessage="1" error="リストから選択してください" sqref="K179:M179" xr:uid="{CF3FF38F-8316-462B-9525-7156DFE0728A}">
      <formula1>"○,　"</formula1>
    </dataValidation>
    <dataValidation type="list" imeMode="halfAlpha" allowBlank="1" showInputMessage="1" showErrorMessage="1" error="リストから選択してください" sqref="K180:M180" xr:uid="{56510D9B-6CAA-4EF6-974F-DB53E878BAB0}">
      <formula1>"○,　"</formula1>
    </dataValidation>
    <dataValidation type="list" imeMode="halfAlpha" allowBlank="1" showInputMessage="1" showErrorMessage="1" error="リストから選択してください" sqref="K181:M181" xr:uid="{84ABA9A9-3552-4D9B-8E7D-7476846892C9}">
      <formula1>"○,　"</formula1>
    </dataValidation>
    <dataValidation type="list" imeMode="halfAlpha" allowBlank="1" showInputMessage="1" showErrorMessage="1" error="リストから選択してください" sqref="K182:M183" xr:uid="{193E0D48-BCFE-4DFB-A7D6-7E848FF2824D}">
      <formula1>"○,　"</formula1>
    </dataValidation>
    <dataValidation type="whole" imeMode="halfAlpha" allowBlank="1" showInputMessage="1" showErrorMessage="1" error="有効な数字を入力してください" sqref="W182:X182" xr:uid="{0EE718CB-0693-4DEE-8596-DF8094965A62}">
      <formula1>0</formula1>
      <formula2>100</formula2>
    </dataValidation>
    <dataValidation type="whole" imeMode="halfAlpha" allowBlank="1" showInputMessage="1" showErrorMessage="1" error="有効な数字を入力してください" sqref="W183:X183" xr:uid="{B42B0323-DB44-4CE8-9749-1431823F695A}">
      <formula1>0</formula1>
      <formula2>100</formula2>
    </dataValidation>
    <dataValidation type="whole" imeMode="halfAlpha" allowBlank="1" showInputMessage="1" showErrorMessage="1" error="有効な数字を入力してください" sqref="I185:M185" xr:uid="{90F40421-A954-4ED6-B9C5-3823BBDBB163}">
      <formula1>0</formula1>
      <formula2>9999999999</formula2>
    </dataValidation>
    <dataValidation type="whole" imeMode="halfAlpha" allowBlank="1" showInputMessage="1" showErrorMessage="1" error="有効な数字を入力してください" sqref="I187:M187" xr:uid="{574F755F-7DE2-45FE-BBB2-5D0B526B0D71}">
      <formula1>0</formula1>
      <formula2>9999999999</formula2>
    </dataValidation>
    <dataValidation type="whole" imeMode="halfAlpha" allowBlank="1" showInputMessage="1" showErrorMessage="1" error="有効な数字を入力してください" sqref="O187:Q187" xr:uid="{6E8F341E-2638-41C3-B1A3-462F75FEA7D4}">
      <formula1>0</formula1>
      <formula2>9999999999</formula2>
    </dataValidation>
    <dataValidation type="date" imeMode="halfAlpha" allowBlank="1" showInputMessage="1" showErrorMessage="1" error="有効な日付を入力してください" sqref="I189:M189" xr:uid="{CF40DC1B-8096-4FEB-BE79-5FFB21063C5C}">
      <formula1>92</formula1>
      <formula2>73415</formula2>
    </dataValidation>
    <dataValidation type="whole" imeMode="halfAlpha" allowBlank="1" showInputMessage="1" showErrorMessage="1" error="有効な数字を入力してください" sqref="I192:M192" xr:uid="{ED434374-A28C-457A-9F4D-D604BD3CD53E}">
      <formula1>0</formula1>
      <formula2>9999999999</formula2>
    </dataValidation>
    <dataValidation type="whole" imeMode="halfAlpha" allowBlank="1" showInputMessage="1" showErrorMessage="1" error="有効な数字を入力してください" sqref="I193:M193" xr:uid="{A19B2AF2-65B5-4051-8DA0-96629D7DDBF3}">
      <formula1>0</formula1>
      <formula2>9999999999</formula2>
    </dataValidation>
    <dataValidation type="whole" imeMode="halfAlpha" allowBlank="1" showInputMessage="1" showErrorMessage="1" error="有効な数字を入力してください" sqref="I194:M194" xr:uid="{EEB2AD76-5ADC-4310-A7D1-A0C8AF4EFAC0}">
      <formula1>0</formula1>
      <formula2>9999999999</formula2>
    </dataValidation>
    <dataValidation type="whole" imeMode="halfAlpha" allowBlank="1" showInputMessage="1" showErrorMessage="1" error="有効な数字を入力してください" sqref="I196:M196" xr:uid="{EA8CF6FD-5F53-47E2-A005-3A8F7F732C86}">
      <formula1>0</formula1>
      <formula2>9999999999</formula2>
    </dataValidation>
    <dataValidation type="list" imeMode="halfAlpha" allowBlank="1" showInputMessage="1" showErrorMessage="1" error="リストから選択してください" sqref="I204:M204" xr:uid="{403EA9A7-4EC0-4977-BA77-727B1672B96F}">
      <formula1>許可コード</formula1>
    </dataValidation>
    <dataValidation type="date" imeMode="halfAlpha" allowBlank="1" showInputMessage="1" showErrorMessage="1" error="有効な日付を入力してください" sqref="I206:M206" xr:uid="{2EA0F879-86C9-4D68-A85A-F9B4B2D0D6B6}">
      <formula1>92</formula1>
      <formula2>73415</formula2>
    </dataValidation>
    <dataValidation type="list" imeMode="halfAlpha" allowBlank="1" showInputMessage="1" showErrorMessage="1" error="リストから選択してください" sqref="L211" xr:uid="{A6D3BB7F-7666-4AAF-82AE-8ACD044B6B9F}">
      <formula1>"○,　"</formula1>
    </dataValidation>
    <dataValidation type="list" imeMode="halfAlpha" allowBlank="1" showInputMessage="1" showErrorMessage="1" error="リストから選択してください" sqref="M211" xr:uid="{B67DD206-7E8B-4B87-A568-E596C6892B59}">
      <formula1>"一般,特定,　"</formula1>
    </dataValidation>
    <dataValidation type="whole" imeMode="halfAlpha" allowBlank="1" showInputMessage="1" showErrorMessage="1" error="有効な数字を入力してください" sqref="N211:O211" xr:uid="{2A4773AD-7B64-4D88-98A7-14CE20DFB38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1:Q211" xr:uid="{3EA5F410-B5C4-4E06-844D-2839A5A6B5DE}">
      <formula1>-9999999999</formula1>
      <formula2>9999999999</formula2>
    </dataValidation>
    <dataValidation type="list" imeMode="halfAlpha" allowBlank="1" showInputMessage="1" showErrorMessage="1" error="リストから選択してください" sqref="R211:S211" xr:uid="{246A2820-E9A5-480A-9A9F-3CB645899038}">
      <formula1>"一般,特定,　"</formula1>
    </dataValidation>
    <dataValidation type="list" imeMode="halfAlpha" allowBlank="1" showInputMessage="1" showErrorMessage="1" error="リストから選択してください" sqref="L212" xr:uid="{B1A2E9F8-5E62-4E5C-8E81-E612433F8798}">
      <formula1>"○,　"</formula1>
    </dataValidation>
    <dataValidation type="list" imeMode="halfAlpha" allowBlank="1" showInputMessage="1" showErrorMessage="1" error="リストから選択してください" sqref="M212" xr:uid="{D3B89C77-889B-4792-A339-C37965C97439}">
      <formula1>"一般,特定,　"</formula1>
    </dataValidation>
    <dataValidation type="whole" imeMode="halfAlpha" allowBlank="1" showInputMessage="1" showErrorMessage="1" error="有効な数字を入力してください" sqref="N212:O212" xr:uid="{63DCB748-E247-4C99-A35A-43D4F3F77A2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2:Q212" xr:uid="{C75B2248-2954-4FF8-A011-4D8ECB3FBC47}">
      <formula1>-9999999999</formula1>
      <formula2>9999999999</formula2>
    </dataValidation>
    <dataValidation type="list" imeMode="halfAlpha" allowBlank="1" showInputMessage="1" showErrorMessage="1" error="リストから選択してください" sqref="R212:S212" xr:uid="{67A7FB0B-8DF4-4C48-9077-410736B8DBE5}">
      <formula1>"一般,特定,　"</formula1>
    </dataValidation>
    <dataValidation type="list" imeMode="halfAlpha" allowBlank="1" showInputMessage="1" showErrorMessage="1" error="リストから選択してください" sqref="L213" xr:uid="{7D164B23-707F-4181-878D-25B9BB3B1BB2}">
      <formula1>"○,　"</formula1>
    </dataValidation>
    <dataValidation type="list" imeMode="halfAlpha" allowBlank="1" showInputMessage="1" showErrorMessage="1" error="リストから選択してください" sqref="M213" xr:uid="{A03111C1-1E1F-48C6-8605-60E4E51706EA}">
      <formula1>"一般,特定,　"</formula1>
    </dataValidation>
    <dataValidation type="whole" imeMode="halfAlpha" allowBlank="1" showInputMessage="1" showErrorMessage="1" error="有効な数字を入力してください" sqref="N213:O213" xr:uid="{36F524B1-277B-4DFC-8501-08213530A57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3:Q213" xr:uid="{B99CBEB3-2471-41A9-89B3-24A5049AAA61}">
      <formula1>-9999999999</formula1>
      <formula2>9999999999</formula2>
    </dataValidation>
    <dataValidation type="list" imeMode="halfAlpha" allowBlank="1" showInputMessage="1" showErrorMessage="1" error="リストから選択してください" sqref="R213:S213" xr:uid="{BDC1584F-BC80-4D5C-9316-790467AF0189}">
      <formula1>"一般,特定,　"</formula1>
    </dataValidation>
    <dataValidation type="list" imeMode="halfAlpha" allowBlank="1" showInputMessage="1" showErrorMessage="1" error="リストから選択してください" sqref="L214" xr:uid="{7B2CFAE4-7644-4E67-89F8-D6D391A9C1B5}">
      <formula1>"○,　"</formula1>
    </dataValidation>
    <dataValidation type="list" imeMode="halfAlpha" allowBlank="1" showInputMessage="1" showErrorMessage="1" error="リストから選択してください" sqref="M214" xr:uid="{AE69531C-9795-46DE-96F9-515D81936C3B}">
      <formula1>"一般,特定,　"</formula1>
    </dataValidation>
    <dataValidation type="whole" imeMode="halfAlpha" allowBlank="1" showInputMessage="1" showErrorMessage="1" error="有効な数字を入力してください" sqref="N214:O214" xr:uid="{951B52FE-BDE5-4142-ADBD-0EE18EF5893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4:Q214" xr:uid="{45A94BAE-44E3-40FA-A527-9E66DE111CB1}">
      <formula1>-9999999999</formula1>
      <formula2>9999999999</formula2>
    </dataValidation>
    <dataValidation type="list" imeMode="halfAlpha" allowBlank="1" showInputMessage="1" showErrorMessage="1" error="リストから選択してください" sqref="R214:S214" xr:uid="{3C1B51A1-C6C5-44F0-8FE2-30388C451691}">
      <formula1>"一般,特定,　"</formula1>
    </dataValidation>
    <dataValidation type="list" imeMode="halfAlpha" allowBlank="1" showInputMessage="1" showErrorMessage="1" error="リストから選択してください" sqref="L215" xr:uid="{A10F90E5-F2C4-4805-888E-2BB630C91671}">
      <formula1>"○,　"</formula1>
    </dataValidation>
    <dataValidation type="list" imeMode="halfAlpha" allowBlank="1" showInputMessage="1" showErrorMessage="1" error="リストから選択してください" sqref="M215" xr:uid="{BE35689D-9120-4F92-BB5D-E04CE3439FC4}">
      <formula1>"一般,特定,　"</formula1>
    </dataValidation>
    <dataValidation type="whole" imeMode="halfAlpha" allowBlank="1" showInputMessage="1" showErrorMessage="1" error="有効な数字を入力してください" sqref="N215:O215" xr:uid="{0548F017-E7D2-490C-9BF7-06B2A216F4B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5:Q215" xr:uid="{83579C24-2B92-461A-84A9-1E03501BDB99}">
      <formula1>-9999999999</formula1>
      <formula2>9999999999</formula2>
    </dataValidation>
    <dataValidation type="list" imeMode="halfAlpha" allowBlank="1" showInputMessage="1" showErrorMessage="1" error="リストから選択してください" sqref="R215:S215" xr:uid="{AF1C7822-FE03-49C7-873F-5FB17BB86A26}">
      <formula1>"一般,特定,　"</formula1>
    </dataValidation>
    <dataValidation type="list" imeMode="halfAlpha" allowBlank="1" showInputMessage="1" showErrorMessage="1" error="リストから選択してください" sqref="L216" xr:uid="{0989CBE6-B11A-48C4-A4F3-E538FBA17101}">
      <formula1>"○,　"</formula1>
    </dataValidation>
    <dataValidation type="list" imeMode="halfAlpha" allowBlank="1" showInputMessage="1" showErrorMessage="1" error="リストから選択してください" sqref="M216" xr:uid="{0CEC6760-778A-468E-84AA-911A6CED8DAC}">
      <formula1>"一般,特定,　"</formula1>
    </dataValidation>
    <dataValidation type="whole" imeMode="halfAlpha" allowBlank="1" showInputMessage="1" showErrorMessage="1" error="有効な数字を入力してください" sqref="N216:O216" xr:uid="{CF649080-CE3C-4AB9-A0C3-E82B8F9094A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6:Q216" xr:uid="{7D4B3367-D0A2-4544-82DC-D4704FB54034}">
      <formula1>-9999999999</formula1>
      <formula2>9999999999</formula2>
    </dataValidation>
    <dataValidation type="list" imeMode="halfAlpha" allowBlank="1" showInputMessage="1" showErrorMessage="1" error="リストから選択してください" sqref="R216:S216" xr:uid="{91803633-FE81-4AB6-8401-8C877501DAD8}">
      <formula1>"一般,特定,　"</formula1>
    </dataValidation>
    <dataValidation type="list" imeMode="halfAlpha" allowBlank="1" showInputMessage="1" showErrorMessage="1" error="リストから選択してください" sqref="L217" xr:uid="{6E1FF7E0-A6F0-4000-929F-5608E8D266FB}">
      <formula1>"○,　"</formula1>
    </dataValidation>
    <dataValidation type="list" imeMode="halfAlpha" allowBlank="1" showInputMessage="1" showErrorMessage="1" error="リストから選択してください" sqref="M217" xr:uid="{D4A3A0A8-BA57-4295-83CF-66EBD0AE40B4}">
      <formula1>"一般,特定,　"</formula1>
    </dataValidation>
    <dataValidation type="whole" imeMode="halfAlpha" allowBlank="1" showInputMessage="1" showErrorMessage="1" error="有効な数字を入力してください" sqref="N217:O217" xr:uid="{F0F985BF-1033-476B-9D1F-68636AA81C2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7:Q217" xr:uid="{FBCB5AD1-8A10-4C41-A3DE-826A9A43C6B1}">
      <formula1>-9999999999</formula1>
      <formula2>9999999999</formula2>
    </dataValidation>
    <dataValidation type="list" imeMode="halfAlpha" allowBlank="1" showInputMessage="1" showErrorMessage="1" error="リストから選択してください" sqref="R217:S217" xr:uid="{E1CEF330-3032-464E-8489-00D8360F8707}">
      <formula1>"一般,特定,　"</formula1>
    </dataValidation>
    <dataValidation type="list" imeMode="halfAlpha" allowBlank="1" showInputMessage="1" showErrorMessage="1" error="リストから選択してください" sqref="L218" xr:uid="{57C62940-1BF4-4C6F-ADFE-BD5032B6CA51}">
      <formula1>"○,　"</formula1>
    </dataValidation>
    <dataValidation type="list" imeMode="halfAlpha" allowBlank="1" showInputMessage="1" showErrorMessage="1" error="リストから選択してください" sqref="M218" xr:uid="{9BA761A3-3B19-425F-9278-D257D9106424}">
      <formula1>"一般,特定,　"</formula1>
    </dataValidation>
    <dataValidation type="whole" imeMode="halfAlpha" allowBlank="1" showInputMessage="1" showErrorMessage="1" error="有効な数字を入力してください" sqref="N218:O218" xr:uid="{1A7EC037-A4AC-4B30-A6A2-186C91C773F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8:Q218" xr:uid="{8D3ED1EA-BFD1-4900-AA3B-F5CAAFA6568C}">
      <formula1>-9999999999</formula1>
      <formula2>9999999999</formula2>
    </dataValidation>
    <dataValidation type="list" imeMode="halfAlpha" allowBlank="1" showInputMessage="1" showErrorMessage="1" error="リストから選択してください" sqref="R218:S218" xr:uid="{BDA926D3-B9F5-4458-AEA8-73E17D602D17}">
      <formula1>"一般,特定,　"</formula1>
    </dataValidation>
    <dataValidation type="list" imeMode="halfAlpha" allowBlank="1" showInputMessage="1" showErrorMessage="1" error="リストから選択してください" sqref="L219" xr:uid="{3AFC2FD9-CB0F-4E10-8E0B-802AE41018B7}">
      <formula1>"○,　"</formula1>
    </dataValidation>
    <dataValidation type="list" imeMode="halfAlpha" allowBlank="1" showInputMessage="1" showErrorMessage="1" error="リストから選択してください" sqref="M219" xr:uid="{41E8843A-BC98-4863-B08C-0CDBEFA960B1}">
      <formula1>"一般,特定,　"</formula1>
    </dataValidation>
    <dataValidation type="whole" imeMode="halfAlpha" allowBlank="1" showInputMessage="1" showErrorMessage="1" error="有効な数字を入力してください" sqref="N219:O219" xr:uid="{56CA0264-2FCC-45F7-AD81-41FB9EC772C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9:Q219" xr:uid="{6614D6D1-2DF1-418B-9704-198CF8BD0378}">
      <formula1>-9999999999</formula1>
      <formula2>9999999999</formula2>
    </dataValidation>
    <dataValidation type="list" imeMode="halfAlpha" allowBlank="1" showInputMessage="1" showErrorMessage="1" error="リストから選択してください" sqref="R219:S219" xr:uid="{62D3CB38-955B-4E6A-8F77-7024639FBAFE}">
      <formula1>"一般,特定,　"</formula1>
    </dataValidation>
    <dataValidation type="list" imeMode="halfAlpha" allowBlank="1" showInputMessage="1" showErrorMessage="1" error="リストから選択してください" sqref="L220" xr:uid="{E16F6BE5-DF80-41F8-BD7A-52AB6205A759}">
      <formula1>"○,　"</formula1>
    </dataValidation>
    <dataValidation type="list" imeMode="halfAlpha" allowBlank="1" showInputMessage="1" showErrorMessage="1" error="リストから選択してください" sqref="M220" xr:uid="{67653962-E4BA-4683-8D86-4D17D78C938A}">
      <formula1>"一般,特定,　"</formula1>
    </dataValidation>
    <dataValidation type="whole" imeMode="halfAlpha" allowBlank="1" showInputMessage="1" showErrorMessage="1" error="有効な数字を入力してください" sqref="N220:O220" xr:uid="{907AF76E-6D3E-4FCC-AA31-1DD3BEE9F41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0:Q220" xr:uid="{9529DE64-48C3-4BB2-B7C5-7D0C788A8CF5}">
      <formula1>-9999999999</formula1>
      <formula2>9999999999</formula2>
    </dataValidation>
    <dataValidation type="list" imeMode="halfAlpha" allowBlank="1" showInputMessage="1" showErrorMessage="1" error="リストから選択してください" sqref="R220:S220" xr:uid="{795C0FDD-DF36-4CB2-AFFC-3DECDAA846FD}">
      <formula1>"一般,特定,　"</formula1>
    </dataValidation>
    <dataValidation type="list" imeMode="halfAlpha" allowBlank="1" showInputMessage="1" showErrorMessage="1" error="リストから選択してください" sqref="L221" xr:uid="{5EF499DD-A77E-4D94-B74F-AE9B6E9722DE}">
      <formula1>"○,　"</formula1>
    </dataValidation>
    <dataValidation type="list" imeMode="halfAlpha" allowBlank="1" showInputMessage="1" showErrorMessage="1" error="リストから選択してください" sqref="M221" xr:uid="{46FC127F-FD2A-4067-B246-3000E15A41EB}">
      <formula1>"一般,特定,　"</formula1>
    </dataValidation>
    <dataValidation type="whole" imeMode="halfAlpha" allowBlank="1" showInputMessage="1" showErrorMessage="1" error="有効な数字を入力してください" sqref="N221:O221" xr:uid="{B2B78510-70C8-457A-943F-4391BEB7226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1:Q221" xr:uid="{B076A705-00A7-4906-BA10-F32971CE2789}">
      <formula1>-9999999999</formula1>
      <formula2>9999999999</formula2>
    </dataValidation>
    <dataValidation type="list" imeMode="halfAlpha" allowBlank="1" showInputMessage="1" showErrorMessage="1" error="リストから選択してください" sqref="R221:S221" xr:uid="{D4598677-C218-41C8-8929-D762731C8D34}">
      <formula1>"一般,特定,　"</formula1>
    </dataValidation>
    <dataValidation type="list" imeMode="halfAlpha" allowBlank="1" showInputMessage="1" showErrorMessage="1" error="リストから選択してください" sqref="L222" xr:uid="{DB51D219-74A9-4612-9543-EDB36B4DD407}">
      <formula1>"○,　"</formula1>
    </dataValidation>
    <dataValidation type="list" imeMode="halfAlpha" allowBlank="1" showInputMessage="1" showErrorMessage="1" error="リストから選択してください" sqref="M222" xr:uid="{3072EA36-5CB5-43A5-8155-F4CAC0C3D4DD}">
      <formula1>"一般,特定,　"</formula1>
    </dataValidation>
    <dataValidation type="whole" imeMode="halfAlpha" allowBlank="1" showInputMessage="1" showErrorMessage="1" error="有効な数字を入力してください" sqref="N222:O222" xr:uid="{68F836ED-228C-4071-9BAE-B068459660D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2:Q222" xr:uid="{570B5EEC-991C-4FB0-9E99-6D2B6CEBB63F}">
      <formula1>-9999999999</formula1>
      <formula2>9999999999</formula2>
    </dataValidation>
    <dataValidation type="list" imeMode="halfAlpha" allowBlank="1" showInputMessage="1" showErrorMessage="1" error="リストから選択してください" sqref="R222:S222" xr:uid="{6A54D98F-1F6D-47DF-B4FE-A2E0CCB1AEA8}">
      <formula1>"一般,特定,　"</formula1>
    </dataValidation>
    <dataValidation type="list" imeMode="halfAlpha" allowBlank="1" showInputMessage="1" showErrorMessage="1" error="リストから選択してください" sqref="L223" xr:uid="{0824D4BD-224D-447D-8470-175F40529B4D}">
      <formula1>"○,　"</formula1>
    </dataValidation>
    <dataValidation type="list" imeMode="halfAlpha" allowBlank="1" showInputMessage="1" showErrorMessage="1" error="リストから選択してください" sqref="M223" xr:uid="{3A82CFE3-3F85-4DF2-8487-8D8EA4CA70A3}">
      <formula1>"一般,特定,　"</formula1>
    </dataValidation>
    <dataValidation type="whole" imeMode="halfAlpha" allowBlank="1" showInputMessage="1" showErrorMessage="1" error="有効な数字を入力してください" sqref="N223:O223" xr:uid="{7DD45837-5C7C-48FE-B219-AA65A35DCCD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3:Q223" xr:uid="{74EE57DB-9860-4D08-A147-1D954A7CB0F7}">
      <formula1>-9999999999</formula1>
      <formula2>9999999999</formula2>
    </dataValidation>
    <dataValidation type="list" imeMode="halfAlpha" allowBlank="1" showInputMessage="1" showErrorMessage="1" error="リストから選択してください" sqref="R223:S223" xr:uid="{E8912AC2-8A71-4902-84DE-2E024EC16900}">
      <formula1>"一般,特定,　"</formula1>
    </dataValidation>
    <dataValidation type="list" imeMode="halfAlpha" allowBlank="1" showInputMessage="1" showErrorMessage="1" error="リストから選択してください" sqref="L224" xr:uid="{771F5939-8F44-403E-9964-3C1AD186AA25}">
      <formula1>"○,　"</formula1>
    </dataValidation>
    <dataValidation type="list" imeMode="halfAlpha" allowBlank="1" showInputMessage="1" showErrorMessage="1" error="リストから選択してください" sqref="M224" xr:uid="{0CEAEDD7-4D6B-4440-AF28-02BBBB8875F1}">
      <formula1>"一般,特定,　"</formula1>
    </dataValidation>
    <dataValidation type="whole" imeMode="halfAlpha" allowBlank="1" showInputMessage="1" showErrorMessage="1" error="有効な数字を入力してください" sqref="N224:O224" xr:uid="{5B1F8E57-D291-4189-828A-79ED7899831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4:Q224" xr:uid="{A3618564-7341-44C7-B07D-E4894603DDD0}">
      <formula1>-9999999999</formula1>
      <formula2>9999999999</formula2>
    </dataValidation>
    <dataValidation type="list" imeMode="halfAlpha" allowBlank="1" showInputMessage="1" showErrorMessage="1" error="リストから選択してください" sqref="R224:S224" xr:uid="{2EA99C22-E523-4FB6-A3B6-FCED0FF1EE4A}">
      <formula1>"一般,特定,　"</formula1>
    </dataValidation>
    <dataValidation type="list" imeMode="halfAlpha" allowBlank="1" showInputMessage="1" showErrorMessage="1" error="リストから選択してください" sqref="L225" xr:uid="{48D91432-02E9-46E8-98D8-77968B1A3FB7}">
      <formula1>"○,　"</formula1>
    </dataValidation>
    <dataValidation type="list" imeMode="halfAlpha" allowBlank="1" showInputMessage="1" showErrorMessage="1" error="リストから選択してください" sqref="M225" xr:uid="{750F8C51-3F43-4AB9-906E-B18962FA7115}">
      <formula1>"一般,特定,　"</formula1>
    </dataValidation>
    <dataValidation type="whole" imeMode="halfAlpha" allowBlank="1" showInputMessage="1" showErrorMessage="1" error="有効な数字を入力してください" sqref="N225:O225" xr:uid="{A6A0AA43-5DAC-4700-9F94-6884DF6EEA1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5:Q225" xr:uid="{BBE6430F-E6BF-45A2-B643-D9E0DA1FE2CD}">
      <formula1>-9999999999</formula1>
      <formula2>9999999999</formula2>
    </dataValidation>
    <dataValidation type="list" imeMode="halfAlpha" allowBlank="1" showInputMessage="1" showErrorMessage="1" error="リストから選択してください" sqref="R225:S225" xr:uid="{56BE1B84-CA62-4A1D-B299-118E2E3FC61B}">
      <formula1>"一般,特定,　"</formula1>
    </dataValidation>
    <dataValidation type="list" imeMode="halfAlpha" allowBlank="1" showInputMessage="1" showErrorMessage="1" error="リストから選択してください" sqref="L226" xr:uid="{A98D1950-3F0D-4E63-A051-814089101229}">
      <formula1>"○,　"</formula1>
    </dataValidation>
    <dataValidation type="list" imeMode="halfAlpha" allowBlank="1" showInputMessage="1" showErrorMessage="1" error="リストから選択してください" sqref="M226" xr:uid="{F1B53DAE-4B96-4EC1-9337-B3D40CE9C162}">
      <formula1>"一般,特定,　"</formula1>
    </dataValidation>
    <dataValidation type="whole" imeMode="halfAlpha" allowBlank="1" showInputMessage="1" showErrorMessage="1" error="有効な数字を入力してください" sqref="N226:O226" xr:uid="{DEB13C4C-EDD2-4E4D-83D7-22EE366457A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6:Q226" xr:uid="{05FDB18D-0735-403D-BBE5-5F49F20C9EFA}">
      <formula1>-9999999999</formula1>
      <formula2>9999999999</formula2>
    </dataValidation>
    <dataValidation type="list" imeMode="halfAlpha" allowBlank="1" showInputMessage="1" showErrorMessage="1" error="リストから選択してください" sqref="R226:S226" xr:uid="{E5C0D2FA-86EF-4C53-9A33-036F7E1604CE}">
      <formula1>"一般,特定,　"</formula1>
    </dataValidation>
    <dataValidation type="list" imeMode="halfAlpha" allowBlank="1" showInputMessage="1" showErrorMessage="1" error="リストから選択してください" sqref="L227" xr:uid="{40A191DD-DBA1-4DF9-B3D1-50B6C62766C3}">
      <formula1>"○,　"</formula1>
    </dataValidation>
    <dataValidation type="list" imeMode="halfAlpha" allowBlank="1" showInputMessage="1" showErrorMessage="1" error="リストから選択してください" sqref="M227" xr:uid="{937FB6C0-9CF6-426C-8B92-D64979869B8C}">
      <formula1>"一般,特定,　"</formula1>
    </dataValidation>
    <dataValidation type="whole" imeMode="halfAlpha" allowBlank="1" showInputMessage="1" showErrorMessage="1" error="有効な数字を入力してください" sqref="N227:O227" xr:uid="{6BCDBD5A-8A4D-4551-B5A2-96C3E4C82EE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7:Q227" xr:uid="{165CD01D-6564-4359-9481-742AE8CDD774}">
      <formula1>-9999999999</formula1>
      <formula2>9999999999</formula2>
    </dataValidation>
    <dataValidation type="list" imeMode="halfAlpha" allowBlank="1" showInputMessage="1" showErrorMessage="1" error="リストから選択してください" sqref="R227:S227" xr:uid="{400A5992-AD33-4F0F-A544-25A8FB678A32}">
      <formula1>"一般,特定,　"</formula1>
    </dataValidation>
    <dataValidation type="list" imeMode="halfAlpha" allowBlank="1" showInputMessage="1" showErrorMessage="1" error="リストから選択してください" sqref="L228" xr:uid="{8F359613-EFC9-4A3B-B953-D38A859DD1FE}">
      <formula1>"○,　"</formula1>
    </dataValidation>
    <dataValidation type="list" imeMode="halfAlpha" allowBlank="1" showInputMessage="1" showErrorMessage="1" error="リストから選択してください" sqref="M228" xr:uid="{0F3722E2-BB47-4B41-BB87-8826D756DD29}">
      <formula1>"一般,特定,　"</formula1>
    </dataValidation>
    <dataValidation type="whole" imeMode="halfAlpha" allowBlank="1" showInputMessage="1" showErrorMessage="1" error="有効な数字を入力してください" sqref="N228:O228" xr:uid="{61A409EF-F032-43B9-81DD-4364BDC2F1A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8:Q228" xr:uid="{50F88611-BDAA-4A7C-B1D8-2B545980A905}">
      <formula1>-9999999999</formula1>
      <formula2>9999999999</formula2>
    </dataValidation>
    <dataValidation type="list" imeMode="halfAlpha" allowBlank="1" showInputMessage="1" showErrorMessage="1" error="リストから選択してください" sqref="R228:S228" xr:uid="{A3F3D7E5-372F-4AA3-A61D-5190983EF241}">
      <formula1>"一般,特定,　"</formula1>
    </dataValidation>
    <dataValidation type="list" imeMode="halfAlpha" allowBlank="1" showInputMessage="1" showErrorMessage="1" error="リストから選択してください" sqref="L229" xr:uid="{BF642052-E520-478F-A460-6BBEF694940B}">
      <formula1>"○,　"</formula1>
    </dataValidation>
    <dataValidation type="list" imeMode="halfAlpha" allowBlank="1" showInputMessage="1" showErrorMessage="1" error="リストから選択してください" sqref="M229" xr:uid="{C8DBD80E-6591-4C05-8F15-8627BFF7381C}">
      <formula1>"一般,特定,　"</formula1>
    </dataValidation>
    <dataValidation type="whole" imeMode="halfAlpha" allowBlank="1" showInputMessage="1" showErrorMessage="1" error="有効な数字を入力してください" sqref="N229:O229" xr:uid="{0FECB103-BF34-4ACA-A26A-3A379778AEE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9:Q229" xr:uid="{0DA577A4-269E-49CA-9F47-E8FAAC9F8C0C}">
      <formula1>-9999999999</formula1>
      <formula2>9999999999</formula2>
    </dataValidation>
    <dataValidation type="list" imeMode="halfAlpha" allowBlank="1" showInputMessage="1" showErrorMessage="1" error="リストから選択してください" sqref="R229:S229" xr:uid="{7217AA92-AAB1-4646-86C0-F58972E0E385}">
      <formula1>"一般,特定,　"</formula1>
    </dataValidation>
    <dataValidation type="list" imeMode="halfAlpha" allowBlank="1" showInputMessage="1" showErrorMessage="1" error="リストから選択してください" sqref="L230" xr:uid="{F744DB70-9C04-4AAA-8837-875442EE8A63}">
      <formula1>"○,　"</formula1>
    </dataValidation>
    <dataValidation type="list" imeMode="halfAlpha" allowBlank="1" showInputMessage="1" showErrorMessage="1" error="リストから選択してください" sqref="M230" xr:uid="{19EE8F4F-2859-413B-BBE9-93012A1D3CCC}">
      <formula1>"一般,特定,　"</formula1>
    </dataValidation>
    <dataValidation type="whole" imeMode="halfAlpha" allowBlank="1" showInputMessage="1" showErrorMessage="1" error="有効な数字を入力してください" sqref="N230:O230" xr:uid="{6A23E693-4E5D-4485-9369-41F56CE9FC2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0:Q230" xr:uid="{60506049-7183-4DA5-B269-153359597489}">
      <formula1>-9999999999</formula1>
      <formula2>9999999999</formula2>
    </dataValidation>
    <dataValidation type="list" imeMode="halfAlpha" allowBlank="1" showInputMessage="1" showErrorMessage="1" error="リストから選択してください" sqref="R230:S230" xr:uid="{15F6ACBD-2C70-4056-BB0C-86E13FDAA5B8}">
      <formula1>"一般,特定,　"</formula1>
    </dataValidation>
    <dataValidation type="list" imeMode="halfAlpha" allowBlank="1" showInputMessage="1" showErrorMessage="1" error="リストから選択してください" sqref="L231" xr:uid="{3B8D3EC8-9F2C-491E-9D26-7B0753234113}">
      <formula1>"○,　"</formula1>
    </dataValidation>
    <dataValidation type="list" imeMode="halfAlpha" allowBlank="1" showInputMessage="1" showErrorMessage="1" error="リストから選択してください" sqref="M231" xr:uid="{368D0568-5C84-42FB-95F6-D78605BF9D2A}">
      <formula1>"一般,特定,　"</formula1>
    </dataValidation>
    <dataValidation type="whole" imeMode="halfAlpha" allowBlank="1" showInputMessage="1" showErrorMessage="1" error="有効な数字を入力してください" sqref="N231:O231" xr:uid="{748128FE-4B3A-46FA-BDA0-FD397B438B3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1:Q231" xr:uid="{49D39700-4D9E-4881-B82B-B2E4D37726E2}">
      <formula1>-9999999999</formula1>
      <formula2>9999999999</formula2>
    </dataValidation>
    <dataValidation type="list" imeMode="halfAlpha" allowBlank="1" showInputMessage="1" showErrorMessage="1" error="リストから選択してください" sqref="R231:S231" xr:uid="{555624CB-CFEB-4F3C-95F2-ED4F00B8329E}">
      <formula1>"一般,特定,　"</formula1>
    </dataValidation>
    <dataValidation type="list" imeMode="halfAlpha" allowBlank="1" showInputMessage="1" showErrorMessage="1" error="リストから選択してください" sqref="L232" xr:uid="{58835BA2-253F-4A75-BCC2-5AC33AA9F81B}">
      <formula1>"○,　"</formula1>
    </dataValidation>
    <dataValidation type="list" imeMode="halfAlpha" allowBlank="1" showInputMessage="1" showErrorMessage="1" error="リストから選択してください" sqref="M232" xr:uid="{2BE1A1C4-4E95-4287-AE57-2E5DAD72E1C2}">
      <formula1>"一般,特定,　"</formula1>
    </dataValidation>
    <dataValidation type="whole" imeMode="halfAlpha" allowBlank="1" showInputMessage="1" showErrorMessage="1" error="有効な数字を入力してください" sqref="N232:O232" xr:uid="{1C9E78BD-E617-48E8-99B3-75E2C3BE235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2:Q232" xr:uid="{8A04B389-D3FB-45B0-A0AD-039E0DB40C7F}">
      <formula1>-9999999999</formula1>
      <formula2>9999999999</formula2>
    </dataValidation>
    <dataValidation type="list" imeMode="halfAlpha" allowBlank="1" showInputMessage="1" showErrorMessage="1" error="リストから選択してください" sqref="R232:S232" xr:uid="{A8E5D693-53F3-4B14-B199-E0AD42DD428E}">
      <formula1>"一般,特定,　"</formula1>
    </dataValidation>
    <dataValidation type="list" imeMode="halfAlpha" allowBlank="1" showInputMessage="1" showErrorMessage="1" error="リストから選択してください" sqref="L233" xr:uid="{A8B28462-7EBC-4641-9E23-60AA8350F525}">
      <formula1>"○,　"</formula1>
    </dataValidation>
    <dataValidation type="list" imeMode="halfAlpha" allowBlank="1" showInputMessage="1" showErrorMessage="1" error="リストから選択してください" sqref="M233" xr:uid="{6AB902AB-A8CF-48FD-ACF9-BFFFE7389BE6}">
      <formula1>"一般,特定,　"</formula1>
    </dataValidation>
    <dataValidation type="whole" imeMode="halfAlpha" allowBlank="1" showInputMessage="1" showErrorMessage="1" error="有効な数字を入力してください" sqref="N233:O233" xr:uid="{B72A5DAE-EC6B-4165-BF77-1651A0DACCE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3:Q233" xr:uid="{21CC4819-C013-478E-9133-1098DB702FEA}">
      <formula1>-9999999999</formula1>
      <formula2>9999999999</formula2>
    </dataValidation>
    <dataValidation type="list" imeMode="halfAlpha" allowBlank="1" showInputMessage="1" showErrorMessage="1" error="リストから選択してください" sqref="R233:S233" xr:uid="{B36D4FCA-1157-4208-89F3-0565D77EC412}">
      <formula1>"一般,特定,　"</formula1>
    </dataValidation>
    <dataValidation type="list" imeMode="halfAlpha" allowBlank="1" showInputMessage="1" showErrorMessage="1" error="リストから選択してください" sqref="L234" xr:uid="{1C307B65-EEE8-4809-B02B-507A1EE09CA9}">
      <formula1>"○,　"</formula1>
    </dataValidation>
    <dataValidation type="list" imeMode="halfAlpha" allowBlank="1" showInputMessage="1" showErrorMessage="1" error="リストから選択してください" sqref="M234" xr:uid="{2F56FD9B-06E5-4B1B-9AA2-A7311B0F1722}">
      <formula1>"一般,特定,　"</formula1>
    </dataValidation>
    <dataValidation type="whole" imeMode="halfAlpha" allowBlank="1" showInputMessage="1" showErrorMessage="1" error="有効な数字を入力してください" sqref="N234:O234" xr:uid="{9E47E2C1-2D3C-4A01-87BF-CA59A20D9D6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4:Q234" xr:uid="{60AE8B67-458E-497C-B5BF-0454D5FC51F0}">
      <formula1>-9999999999</formula1>
      <formula2>9999999999</formula2>
    </dataValidation>
    <dataValidation type="list" imeMode="halfAlpha" allowBlank="1" showInputMessage="1" showErrorMessage="1" error="リストから選択してください" sqref="R234:S234" xr:uid="{3D605B15-5A0C-4397-83BA-6DA3A15EE23C}">
      <formula1>"一般,特定,　"</formula1>
    </dataValidation>
    <dataValidation type="list" imeMode="halfAlpha" allowBlank="1" showInputMessage="1" showErrorMessage="1" error="リストから選択してください" sqref="L235" xr:uid="{44C4D724-0399-47DA-9257-A0B390EC6D64}">
      <formula1>"○,　"</formula1>
    </dataValidation>
    <dataValidation type="list" imeMode="halfAlpha" allowBlank="1" showInputMessage="1" showErrorMessage="1" error="リストから選択してください" sqref="M235" xr:uid="{6D49647F-303D-45CB-9C40-A3281D38F229}">
      <formula1>"一般,特定,　"</formula1>
    </dataValidation>
    <dataValidation type="whole" imeMode="halfAlpha" allowBlank="1" showInputMessage="1" showErrorMessage="1" error="有効な数字を入力してください" sqref="N235:O235" xr:uid="{8453B36A-AB9F-441C-8C83-E773933EE72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5:Q235" xr:uid="{719046DD-FE37-4D6A-B6A8-4FD413EAD289}">
      <formula1>-9999999999</formula1>
      <formula2>9999999999</formula2>
    </dataValidation>
    <dataValidation type="list" imeMode="halfAlpha" allowBlank="1" showInputMessage="1" showErrorMessage="1" error="リストから選択してください" sqref="R235:S235" xr:uid="{E680F378-CAD1-447B-B569-B8AB258B2EBB}">
      <formula1>"一般,特定,　"</formula1>
    </dataValidation>
    <dataValidation type="list" imeMode="halfAlpha" allowBlank="1" showInputMessage="1" showErrorMessage="1" error="リストから選択してください" sqref="L236" xr:uid="{7F6D3D21-6980-463B-8721-91AE71AA4458}">
      <formula1>"○,　"</formula1>
    </dataValidation>
    <dataValidation type="list" imeMode="halfAlpha" allowBlank="1" showInputMessage="1" showErrorMessage="1" error="リストから選択してください" sqref="M236" xr:uid="{CB9ACE42-6A5A-4623-8C31-4B9DF3196C7B}">
      <formula1>"一般,特定,　"</formula1>
    </dataValidation>
    <dataValidation type="whole" imeMode="halfAlpha" allowBlank="1" showInputMessage="1" showErrorMessage="1" error="有効な数字を入力してください" sqref="N236:O236" xr:uid="{B580A4F1-A8E7-4166-947D-CD39854791D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6:Q236" xr:uid="{0E8C8EE8-F87F-4B0C-A6FE-2BC18F0B7896}">
      <formula1>-9999999999</formula1>
      <formula2>9999999999</formula2>
    </dataValidation>
    <dataValidation type="list" imeMode="halfAlpha" allowBlank="1" showInputMessage="1" showErrorMessage="1" error="リストから選択してください" sqref="R236:S236" xr:uid="{8EE4A97B-A85D-41AD-8870-179E649EB764}">
      <formula1>"一般,特定,　"</formula1>
    </dataValidation>
    <dataValidation type="list" imeMode="halfAlpha" allowBlank="1" showInputMessage="1" showErrorMessage="1" error="リストから選択してください" sqref="L237" xr:uid="{0BFDA9D1-32A7-42E6-BB8F-325F0301671E}">
      <formula1>"○,　"</formula1>
    </dataValidation>
    <dataValidation type="list" imeMode="halfAlpha" allowBlank="1" showInputMessage="1" showErrorMessage="1" error="リストから選択してください" sqref="M237" xr:uid="{8BE377DE-9A28-4FA7-B213-AB3692300EF6}">
      <formula1>"一般,特定,　"</formula1>
    </dataValidation>
    <dataValidation type="whole" imeMode="halfAlpha" allowBlank="1" showInputMessage="1" showErrorMessage="1" error="有効な数字を入力してください" sqref="N237:O237" xr:uid="{F3D238D9-968E-4F4E-84E7-C83816E04CA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7:Q237" xr:uid="{3FF407E4-99C1-45E9-9378-0F6FB415C084}">
      <formula1>-9999999999</formula1>
      <formula2>9999999999</formula2>
    </dataValidation>
    <dataValidation type="list" imeMode="halfAlpha" allowBlank="1" showInputMessage="1" showErrorMessage="1" error="リストから選択してください" sqref="R237:S237" xr:uid="{26E54D34-7B7B-4AFB-886A-4D253B4061CE}">
      <formula1>"一般,特定,　"</formula1>
    </dataValidation>
    <dataValidation type="list" imeMode="halfAlpha" allowBlank="1" showInputMessage="1" showErrorMessage="1" error="リストから選択してください" sqref="L238" xr:uid="{8A3E98B5-3A04-4B35-AC6E-62F21F9DDF2D}">
      <formula1>"○,　"</formula1>
    </dataValidation>
    <dataValidation type="list" imeMode="halfAlpha" allowBlank="1" showInputMessage="1" showErrorMessage="1" error="リストから選択してください" sqref="M238" xr:uid="{11732817-8529-4797-99A5-638D7CF88628}">
      <formula1>"一般,特定,　"</formula1>
    </dataValidation>
    <dataValidation type="whole" imeMode="halfAlpha" allowBlank="1" showInputMessage="1" showErrorMessage="1" error="有効な数字を入力してください" sqref="N238:O238" xr:uid="{DC7BFFFD-BCB4-4A4C-AAD6-0DD68DC38BD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8:Q238" xr:uid="{5AB12B79-F401-4578-85D0-C3CB37C60360}">
      <formula1>-9999999999</formula1>
      <formula2>9999999999</formula2>
    </dataValidation>
    <dataValidation type="list" imeMode="halfAlpha" allowBlank="1" showInputMessage="1" showErrorMessage="1" error="リストから選択してください" sqref="R238:S238" xr:uid="{725B6ED6-5FFB-483A-B2FB-160E651C6998}">
      <formula1>"一般,特定,　"</formula1>
    </dataValidation>
    <dataValidation type="list" imeMode="halfAlpha" allowBlank="1" showInputMessage="1" showErrorMessage="1" error="リストから選択してください" sqref="L239" xr:uid="{481FF92D-4FAC-40AF-A23F-63C63285E922}">
      <formula1>"○,　"</formula1>
    </dataValidation>
    <dataValidation type="list" imeMode="halfAlpha" allowBlank="1" showInputMessage="1" showErrorMessage="1" error="リストから選択してください" sqref="M239" xr:uid="{4BDE18DD-DD35-4C0E-9D36-C424CF3EF269}">
      <formula1>"一般,特定,　"</formula1>
    </dataValidation>
    <dataValidation type="whole" imeMode="halfAlpha" allowBlank="1" showInputMessage="1" showErrorMessage="1" error="有効な数字を入力してください" sqref="N239:O239" xr:uid="{4BFFAED7-AE34-4D7A-9C04-2A3162B20A2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9:Q239" xr:uid="{64654F2A-82A3-45B3-BD70-18196D363C74}">
      <formula1>-9999999999</formula1>
      <formula2>9999999999</formula2>
    </dataValidation>
    <dataValidation type="list" imeMode="halfAlpha" allowBlank="1" showInputMessage="1" showErrorMessage="1" error="リストから選択してください" sqref="R239:S239" xr:uid="{58EBF92A-2288-4F77-A0CF-FDBE570A9431}">
      <formula1>"一般,特定,　"</formula1>
    </dataValidation>
    <dataValidation type="list" imeMode="halfAlpha" allowBlank="1" showInputMessage="1" showErrorMessage="1" error="リストから選択してください" sqref="L240" xr:uid="{D91EB12A-B9AB-4F54-98DF-E98C25258420}">
      <formula1>"○,　"</formula1>
    </dataValidation>
    <dataValidation type="whole" imeMode="halfAlpha" allowBlank="1" showInputMessage="1" showErrorMessage="1" error="有効な数字を入力してください。10兆円以上になる場合は、9,999,999,999と入力してください" sqref="P240:Q240" xr:uid="{2BB27ADF-DC67-4373-B790-A29FB1EA3E39}">
      <formula1>-9999999999</formula1>
      <formula2>9999999999</formula2>
    </dataValidation>
    <dataValidation type="whole" imeMode="halfAlpha" allowBlank="1" showInputMessage="1" showErrorMessage="1" error="有効な数字を入力してください" sqref="U248:Y248" xr:uid="{3F888D1A-1DDC-4AD0-8216-A393690BC09B}">
      <formula1>0</formula1>
      <formula2>9999999999</formula2>
    </dataValidation>
    <dataValidation type="whole" imeMode="halfAlpha" allowBlank="1" showInputMessage="1" showErrorMessage="1" error="有効な数字を入力してください" sqref="U249:Y249" xr:uid="{A135F2C8-34E3-4E2E-B93C-293B56E430AE}">
      <formula1>0</formula1>
      <formula2>9999999999</formula2>
    </dataValidation>
    <dataValidation type="whole" imeMode="halfAlpha" allowBlank="1" showInputMessage="1" showErrorMessage="1" error="有効な数字を入力してください" sqref="U250:Y250" xr:uid="{069EC058-0D49-4A9C-BF9B-28D00918076F}">
      <formula1>0</formula1>
      <formula2>9999999999</formula2>
    </dataValidation>
    <dataValidation type="whole" imeMode="halfAlpha" allowBlank="1" showInputMessage="1" showErrorMessage="1" error="有効な数字を入力してください" sqref="U251:Y251" xr:uid="{CA9D2564-B62F-4F6D-880F-9783E0D42C17}">
      <formula1>0</formula1>
      <formula2>9999999999</formula2>
    </dataValidation>
    <dataValidation type="whole" imeMode="halfAlpha" allowBlank="1" showInputMessage="1" showErrorMessage="1" error="有効な数字を入力してください" sqref="U252:Y252" xr:uid="{0376A35E-2726-44E9-BBE6-22BCBD4EF714}">
      <formula1>0</formula1>
      <formula2>9999999999</formula2>
    </dataValidation>
    <dataValidation type="whole" imeMode="halfAlpha" allowBlank="1" showInputMessage="1" showErrorMessage="1" error="有効な数字を入力してください" sqref="U253:Y253" xr:uid="{A4D46095-3349-4386-B50D-429942138B7D}">
      <formula1>0</formula1>
      <formula2>9999999999</formula2>
    </dataValidation>
    <dataValidation type="whole" imeMode="halfAlpha" allowBlank="1" showInputMessage="1" showErrorMessage="1" error="有効な数字を入力してください" sqref="U254:Y254" xr:uid="{7F471EA3-F1DB-47E6-B5C6-BB767B3EC71F}">
      <formula1>0</formula1>
      <formula2>9999999999</formula2>
    </dataValidation>
    <dataValidation type="whole" imeMode="halfAlpha" allowBlank="1" showInputMessage="1" showErrorMessage="1" error="有効な数字を入力してください" sqref="U255:Y255" xr:uid="{66F553F1-2169-4FB7-96A2-277E279C7C21}">
      <formula1>0</formula1>
      <formula2>9999999999</formula2>
    </dataValidation>
    <dataValidation type="whole" imeMode="halfAlpha" allowBlank="1" showInputMessage="1" showErrorMessage="1" error="有効な数字を入力してください" sqref="U256:Y256" xr:uid="{017A5B48-F779-4E7E-A7B9-66809A837CA4}">
      <formula1>0</formula1>
      <formula2>9999999999</formula2>
    </dataValidation>
    <dataValidation type="whole" imeMode="halfAlpha" allowBlank="1" showInputMessage="1" showErrorMessage="1" error="有効な数字を入力してください" sqref="U257:Y257" xr:uid="{9A9C9A27-BA36-4552-AD2C-DB61B97E7D15}">
      <formula1>0</formula1>
      <formula2>9999999999</formula2>
    </dataValidation>
    <dataValidation type="whole" imeMode="halfAlpha" allowBlank="1" showInputMessage="1" showErrorMessage="1" error="有効な数字を入力してください" sqref="U258:Y258" xr:uid="{C0C1113D-08AC-4DBE-9B87-8DD60CAAC080}">
      <formula1>0</formula1>
      <formula2>9999999999</formula2>
    </dataValidation>
    <dataValidation type="whole" imeMode="halfAlpha" allowBlank="1" showInputMessage="1" showErrorMessage="1" error="有効な数字を入力してください" sqref="U259:Y259" xr:uid="{291FB043-5183-4AE5-A2C7-2C0D139E5564}">
      <formula1>0</formula1>
      <formula2>9999999999</formula2>
    </dataValidation>
    <dataValidation type="whole" imeMode="halfAlpha" allowBlank="1" showInputMessage="1" showErrorMessage="1" error="有効な数字を入力してください" sqref="U260:Y260" xr:uid="{EFDE3158-99C7-4048-A179-30DC6DE28445}">
      <formula1>0</formula1>
      <formula2>9999999999</formula2>
    </dataValidation>
    <dataValidation type="whole" imeMode="halfAlpha" allowBlank="1" showInputMessage="1" showErrorMessage="1" error="有効な数字を入力してください" sqref="U261:Y261" xr:uid="{2D3F7C27-B63E-486A-8357-C272D735A4A2}">
      <formula1>0</formula1>
      <formula2>9999999999</formula2>
    </dataValidation>
    <dataValidation type="whole" imeMode="halfAlpha" allowBlank="1" showInputMessage="1" showErrorMessage="1" error="有効な数字を入力してください" sqref="U262:Y262" xr:uid="{C29BD873-98DB-48DA-ACDE-EED44E39B26E}">
      <formula1>0</formula1>
      <formula2>9999999999</formula2>
    </dataValidation>
    <dataValidation type="whole" imeMode="halfAlpha" allowBlank="1" showInputMessage="1" showErrorMessage="1" error="有効な数字を入力してください" sqref="U263:Y263" xr:uid="{76463144-4735-40CB-86AA-6901F00A34B9}">
      <formula1>0</formula1>
      <formula2>9999999999</formula2>
    </dataValidation>
    <dataValidation type="whole" imeMode="halfAlpha" allowBlank="1" showInputMessage="1" showErrorMessage="1" error="有効な数字を入力してください" sqref="U264:Y264" xr:uid="{1C654EAA-63DE-41B9-8563-748B6C7B0FE3}">
      <formula1>0</formula1>
      <formula2>9999999999</formula2>
    </dataValidation>
    <dataValidation type="whole" imeMode="halfAlpha" allowBlank="1" showInputMessage="1" showErrorMessage="1" error="有効な数字を入力してください" sqref="U267:Y267" xr:uid="{3DF204F8-F01E-4107-92DF-05722E33C958}">
      <formula1>0</formula1>
      <formula2>9999999999</formula2>
    </dataValidation>
    <dataValidation type="whole" imeMode="halfAlpha" allowBlank="1" showInputMessage="1" showErrorMessage="1" error="有効な数字を入力してください" sqref="U268:Y268" xr:uid="{550E2951-9866-4956-8844-42B062BB2740}">
      <formula1>0</formula1>
      <formula2>9999999999</formula2>
    </dataValidation>
    <dataValidation type="whole" imeMode="halfAlpha" allowBlank="1" showInputMessage="1" showErrorMessage="1" error="有効な数字を入力してください" sqref="U269:Y269" xr:uid="{ACA519F0-F997-4B6E-B064-29E87FDC4016}">
      <formula1>0</formula1>
      <formula2>9999999999</formula2>
    </dataValidation>
    <dataValidation type="whole" imeMode="halfAlpha" allowBlank="1" showInputMessage="1" showErrorMessage="1" error="有効な数字を入力してください" sqref="U270:Y270" xr:uid="{98ED6AC5-4A99-444C-9AAD-F6476EB59E8C}">
      <formula1>0</formula1>
      <formula2>9999999999</formula2>
    </dataValidation>
    <dataValidation type="whole" imeMode="halfAlpha" allowBlank="1" showInputMessage="1" showErrorMessage="1" error="有効な数字を入力してください" sqref="U271:Y271" xr:uid="{224DCDBE-EA62-4C55-9D15-E6C19CD0C9A2}">
      <formula1>0</formula1>
      <formula2>9999999999</formula2>
    </dataValidation>
    <dataValidation type="whole" imeMode="halfAlpha" allowBlank="1" showInputMessage="1" showErrorMessage="1" error="有効な数字を入力してください" sqref="U272:Y272" xr:uid="{DE01D55D-D1A4-45A3-BD10-5CB367ACBB8B}">
      <formula1>0</formula1>
      <formula2>9999999999</formula2>
    </dataValidation>
    <dataValidation type="whole" imeMode="halfAlpha" allowBlank="1" showInputMessage="1" showErrorMessage="1" error="有効な数字を入力してください" sqref="U273:Y273" xr:uid="{5AFB551C-31D6-42D1-A4D4-927F89164C84}">
      <formula1>0</formula1>
      <formula2>9999999999</formula2>
    </dataValidation>
    <dataValidation type="whole" imeMode="halfAlpha" allowBlank="1" showInputMessage="1" showErrorMessage="1" error="有効な数字を入力してください" sqref="U274:Y274" xr:uid="{72117D9B-006C-4E9E-8C10-27838E8C8714}">
      <formula1>0</formula1>
      <formula2>9999999999</formula2>
    </dataValidation>
    <dataValidation type="whole" imeMode="halfAlpha" allowBlank="1" showInputMessage="1" showErrorMessage="1" error="有効な数字を入力してください" sqref="U275:Y275" xr:uid="{2FC59C17-9B42-40C1-B5D3-A50BC11284A0}">
      <formula1>0</formula1>
      <formula2>9999999999</formula2>
    </dataValidation>
    <dataValidation type="whole" imeMode="halfAlpha" allowBlank="1" showInputMessage="1" showErrorMessage="1" error="有効な数字を入力してください" sqref="U276:Y276" xr:uid="{C56CB990-E5F4-4321-9AB3-0CBB89C58EE8}">
      <formula1>0</formula1>
      <formula2>9999999999</formula2>
    </dataValidation>
    <dataValidation type="whole" imeMode="halfAlpha" allowBlank="1" showInputMessage="1" showErrorMessage="1" error="有効な数字を入力してください" sqref="U277:Y277" xr:uid="{DFA5D6B8-8A3A-4B29-AD6D-EB2D52482772}">
      <formula1>0</formula1>
      <formula2>9999999999</formula2>
    </dataValidation>
    <dataValidation type="whole" imeMode="halfAlpha" allowBlank="1" showInputMessage="1" showErrorMessage="1" error="有効な数字を入力してください" sqref="U278:Y278" xr:uid="{DB2AA941-B408-4A78-9D0A-692B1C34DFA3}">
      <formula1>0</formula1>
      <formula2>9999999999</formula2>
    </dataValidation>
    <dataValidation type="whole" imeMode="halfAlpha" allowBlank="1" showInputMessage="1" showErrorMessage="1" error="有効な数字を入力してください" sqref="U279:Y279" xr:uid="{71FCF7BD-5570-4C12-ADA7-8D22DCAA92F8}">
      <formula1>0</formula1>
      <formula2>9999999999</formula2>
    </dataValidation>
    <dataValidation type="whole" imeMode="halfAlpha" allowBlank="1" showInputMessage="1" showErrorMessage="1" error="有効な数字を入力してください" sqref="U280:Y280" xr:uid="{6FEB96DC-47A6-4033-B8B3-A4459F49E497}">
      <formula1>0</formula1>
      <formula2>9999999999</formula2>
    </dataValidation>
    <dataValidation type="whole" imeMode="halfAlpha" allowBlank="1" showInputMessage="1" showErrorMessage="1" error="有効な数字を入力してください" sqref="U281:Y281" xr:uid="{1567E21A-6F96-4EB3-8B52-DD16A92A9062}">
      <formula1>0</formula1>
      <formula2>9999999999</formula2>
    </dataValidation>
    <dataValidation type="whole" imeMode="halfAlpha" allowBlank="1" showInputMessage="1" showErrorMessage="1" error="有効な数字を入力してください" sqref="U282:Y282" xr:uid="{CD270A76-AAC1-4377-A675-D12D586B561D}">
      <formula1>0</formula1>
      <formula2>9999999999</formula2>
    </dataValidation>
    <dataValidation type="whole" imeMode="halfAlpha" allowBlank="1" showInputMessage="1" showErrorMessage="1" error="有効な数字を入力してください" sqref="U283:Y283" xr:uid="{7F620D32-5377-445B-9B4C-AD0DAFBC397A}">
      <formula1>0</formula1>
      <formula2>9999999999</formula2>
    </dataValidation>
    <dataValidation type="whole" imeMode="halfAlpha" allowBlank="1" showInputMessage="1" showErrorMessage="1" error="有効な数字を入力してください" sqref="U284:Y284" xr:uid="{A83AA3F2-B6A6-4966-B0FB-CFF2B9CC7343}">
      <formula1>0</formula1>
      <formula2>9999999999</formula2>
    </dataValidation>
    <dataValidation type="whole" imeMode="halfAlpha" allowBlank="1" showInputMessage="1" showErrorMessage="1" error="有効な数字を入力してください" sqref="U285:Y285" xr:uid="{5FC15BE6-1C3F-44AD-8B8B-D5115AA079A3}">
      <formula1>0</formula1>
      <formula2>9999999999</formula2>
    </dataValidation>
    <dataValidation type="whole" imeMode="halfAlpha" allowBlank="1" showInputMessage="1" showErrorMessage="1" error="有効な数字を入力してください" sqref="U286:Y286" xr:uid="{E87EDEE3-FBE3-473D-8250-8031C2B9822B}">
      <formula1>0</formula1>
      <formula2>9999999999</formula2>
    </dataValidation>
    <dataValidation type="whole" imeMode="halfAlpha" allowBlank="1" showInputMessage="1" showErrorMessage="1" error="有効な数字を入力してください" sqref="U287:Y287" xr:uid="{AE864DA5-9D9F-4BF0-9FC2-60F907A9D644}">
      <formula1>0</formula1>
      <formula2>9999999999</formula2>
    </dataValidation>
    <dataValidation type="whole" imeMode="halfAlpha" allowBlank="1" showInputMessage="1" showErrorMessage="1" error="有効な数字を入力してください" sqref="U288:Y288" xr:uid="{D3A47B8F-D55A-41F8-8736-681CBBB6340B}">
      <formula1>0</formula1>
      <formula2>9999999999</formula2>
    </dataValidation>
    <dataValidation type="whole" imeMode="halfAlpha" allowBlank="1" showInputMessage="1" showErrorMessage="1" error="有効な数字を入力してください" sqref="U289:Y289" xr:uid="{4251E3B5-544E-4907-ADD2-B907CAE57A56}">
      <formula1>0</formula1>
      <formula2>9999999999</formula2>
    </dataValidation>
    <dataValidation type="whole" imeMode="halfAlpha" allowBlank="1" showInputMessage="1" showErrorMessage="1" error="有効な数字を入力してください" sqref="U290:Y290" xr:uid="{273FB33E-5B7D-4AFA-8D9A-DC281EDDB00A}">
      <formula1>0</formula1>
      <formula2>9999999999</formula2>
    </dataValidation>
    <dataValidation type="whole" imeMode="halfAlpha" allowBlank="1" showInputMessage="1" showErrorMessage="1" error="有効な数字を入力してください" sqref="U291:Y291" xr:uid="{0CC6952B-1E4A-45A9-A779-A148BB279E2D}">
      <formula1>0</formula1>
      <formula2>9999999999</formula2>
    </dataValidation>
    <dataValidation type="whole" imeMode="halfAlpha" allowBlank="1" showInputMessage="1" showErrorMessage="1" error="有効な数字を入力してください" sqref="U292:Y292" xr:uid="{7B5A20E4-A18C-44B4-A701-47B3F8D134FA}">
      <formula1>0</formula1>
      <formula2>9999999999</formula2>
    </dataValidation>
    <dataValidation type="whole" imeMode="halfAlpha" allowBlank="1" showInputMessage="1" showErrorMessage="1" error="有効な数字を入力してください" sqref="U293:Y293" xr:uid="{13631512-DE07-405D-9B8F-21573EEC00EA}">
      <formula1>0</formula1>
      <formula2>9999999999</formula2>
    </dataValidation>
    <dataValidation type="whole" imeMode="halfAlpha" allowBlank="1" showInputMessage="1" showErrorMessage="1" error="有効な数字を入力してください" sqref="U294:Y294" xr:uid="{751CD493-27BA-4F63-AAA9-0B244A765A00}">
      <formula1>0</formula1>
      <formula2>9999999999</formula2>
    </dataValidation>
    <dataValidation type="whole" imeMode="halfAlpha" allowBlank="1" showInputMessage="1" showErrorMessage="1" error="有効な数字を入力してください" sqref="U295:Y295" xr:uid="{94886BA3-44B4-4EBF-81B6-CC9D9D952387}">
      <formula1>0</formula1>
      <formula2>9999999999</formula2>
    </dataValidation>
    <dataValidation type="whole" imeMode="halfAlpha" allowBlank="1" showInputMessage="1" showErrorMessage="1" error="有効な数字を入力してください" sqref="U296:Y296" xr:uid="{D3B163AE-0244-401C-9906-3102706258E1}">
      <formula1>0</formula1>
      <formula2>9999999999</formula2>
    </dataValidation>
    <dataValidation type="whole" imeMode="halfAlpha" allowBlank="1" showInputMessage="1" showErrorMessage="1" error="有効な数字を入力してください" sqref="U297:Y297" xr:uid="{5D0631AE-E7E6-4DE7-88D3-7B61135A79BD}">
      <formula1>0</formula1>
      <formula2>9999999999</formula2>
    </dataValidation>
    <dataValidation type="whole" imeMode="halfAlpha" allowBlank="1" showInputMessage="1" showErrorMessage="1" error="有効な数字を入力してください" sqref="U298:Y298" xr:uid="{D0CEF478-D67A-418C-A3FE-B458BA3FCC6E}">
      <formula1>0</formula1>
      <formula2>9999999999</formula2>
    </dataValidation>
  </dataValidations>
  <pageMargins left="0.19685039370078741" right="0.19685039370078741" top="0.39370078740157483" bottom="0.19685039370078741" header="0.19685039370078741" footer="0.19685039370078741"/>
  <pageSetup paperSize="9" scale="69"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RowHeight="13.5" x14ac:dyDescent="0.15"/>
  <cols>
    <col min="1" max="1" width="17.25" style="108" customWidth="1"/>
    <col min="2" max="16384" width="9" style="108"/>
  </cols>
  <sheetData>
    <row r="1" spans="1:1" x14ac:dyDescent="0.15">
      <c r="A1" s="108"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08" t="str">
        <f>"@神奈川県@和歌山県@鹿児島県@"</f>
        <v>@神奈川県@和歌山県@鹿児島県@</v>
      </c>
    </row>
    <row r="3" spans="1:1" x14ac:dyDescent="0.15">
      <c r="A3" s="108" t="s">
        <v>264</v>
      </c>
    </row>
    <row r="4" spans="1:1" x14ac:dyDescent="0.15">
      <c r="A4" s="108" t="s">
        <v>265</v>
      </c>
    </row>
    <row r="10" spans="1:1" x14ac:dyDescent="0.15">
      <c r="A10" s="80" t="s">
        <v>184</v>
      </c>
    </row>
    <row r="11" spans="1:1" x14ac:dyDescent="0.15">
      <c r="A11" s="80" t="s">
        <v>17</v>
      </c>
    </row>
    <row r="12" spans="1:1" x14ac:dyDescent="0.15">
      <c r="A12" s="80" t="s">
        <v>18</v>
      </c>
    </row>
    <row r="13" spans="1:1" x14ac:dyDescent="0.15">
      <c r="A13" s="80" t="s">
        <v>19</v>
      </c>
    </row>
    <row r="14" spans="1:1" x14ac:dyDescent="0.15">
      <c r="A14" s="80" t="s">
        <v>20</v>
      </c>
    </row>
    <row r="15" spans="1:1" x14ac:dyDescent="0.15">
      <c r="A15" s="80" t="s">
        <v>21</v>
      </c>
    </row>
    <row r="16" spans="1:1" x14ac:dyDescent="0.15">
      <c r="A16" s="80" t="s">
        <v>22</v>
      </c>
    </row>
    <row r="17" spans="1:1" x14ac:dyDescent="0.15">
      <c r="A17" s="80" t="s">
        <v>23</v>
      </c>
    </row>
    <row r="18" spans="1:1" x14ac:dyDescent="0.15">
      <c r="A18" s="80" t="s">
        <v>24</v>
      </c>
    </row>
    <row r="19" spans="1:1" x14ac:dyDescent="0.15">
      <c r="A19" s="80" t="s">
        <v>25</v>
      </c>
    </row>
    <row r="20" spans="1:1" x14ac:dyDescent="0.15">
      <c r="A20" s="80" t="s">
        <v>26</v>
      </c>
    </row>
    <row r="21" spans="1:1" x14ac:dyDescent="0.15">
      <c r="A21" s="80" t="s">
        <v>27</v>
      </c>
    </row>
    <row r="22" spans="1:1" x14ac:dyDescent="0.15">
      <c r="A22" s="80" t="s">
        <v>28</v>
      </c>
    </row>
    <row r="23" spans="1:1" x14ac:dyDescent="0.15">
      <c r="A23" s="80" t="s">
        <v>29</v>
      </c>
    </row>
    <row r="24" spans="1:1" x14ac:dyDescent="0.15">
      <c r="A24" s="80" t="s">
        <v>30</v>
      </c>
    </row>
    <row r="25" spans="1:1" x14ac:dyDescent="0.15">
      <c r="A25" s="80" t="s">
        <v>31</v>
      </c>
    </row>
    <row r="26" spans="1:1" x14ac:dyDescent="0.15">
      <c r="A26" s="80" t="s">
        <v>32</v>
      </c>
    </row>
    <row r="27" spans="1:1" x14ac:dyDescent="0.15">
      <c r="A27" s="80" t="s">
        <v>33</v>
      </c>
    </row>
    <row r="28" spans="1:1" x14ac:dyDescent="0.15">
      <c r="A28" s="80" t="s">
        <v>34</v>
      </c>
    </row>
    <row r="29" spans="1:1" x14ac:dyDescent="0.15">
      <c r="A29" s="80" t="s">
        <v>35</v>
      </c>
    </row>
    <row r="30" spans="1:1" x14ac:dyDescent="0.15">
      <c r="A30" s="80" t="s">
        <v>36</v>
      </c>
    </row>
    <row r="31" spans="1:1" x14ac:dyDescent="0.15">
      <c r="A31" s="80" t="s">
        <v>37</v>
      </c>
    </row>
    <row r="32" spans="1:1" x14ac:dyDescent="0.15">
      <c r="A32" s="80" t="s">
        <v>38</v>
      </c>
    </row>
    <row r="33" spans="1:1" x14ac:dyDescent="0.15">
      <c r="A33" s="80" t="s">
        <v>39</v>
      </c>
    </row>
    <row r="34" spans="1:1" x14ac:dyDescent="0.15">
      <c r="A34" s="80" t="s">
        <v>40</v>
      </c>
    </row>
    <row r="35" spans="1:1" x14ac:dyDescent="0.15">
      <c r="A35" s="80" t="s">
        <v>41</v>
      </c>
    </row>
    <row r="36" spans="1:1" x14ac:dyDescent="0.15">
      <c r="A36" s="80" t="s">
        <v>42</v>
      </c>
    </row>
    <row r="37" spans="1:1" x14ac:dyDescent="0.15">
      <c r="A37" s="80" t="s">
        <v>43</v>
      </c>
    </row>
    <row r="38" spans="1:1" x14ac:dyDescent="0.15">
      <c r="A38" s="80" t="s">
        <v>44</v>
      </c>
    </row>
    <row r="39" spans="1:1" x14ac:dyDescent="0.15">
      <c r="A39" s="80" t="s">
        <v>45</v>
      </c>
    </row>
    <row r="40" spans="1:1" x14ac:dyDescent="0.15">
      <c r="A40" s="80" t="s">
        <v>46</v>
      </c>
    </row>
    <row r="41" spans="1:1" x14ac:dyDescent="0.15">
      <c r="A41" s="80" t="s">
        <v>47</v>
      </c>
    </row>
    <row r="42" spans="1:1" x14ac:dyDescent="0.15">
      <c r="A42" s="80" t="s">
        <v>48</v>
      </c>
    </row>
    <row r="43" spans="1:1" x14ac:dyDescent="0.15">
      <c r="A43" s="80" t="s">
        <v>49</v>
      </c>
    </row>
    <row r="44" spans="1:1" x14ac:dyDescent="0.15">
      <c r="A44" s="80" t="s">
        <v>50</v>
      </c>
    </row>
    <row r="45" spans="1:1" x14ac:dyDescent="0.15">
      <c r="A45" s="80" t="s">
        <v>51</v>
      </c>
    </row>
    <row r="46" spans="1:1" x14ac:dyDescent="0.15">
      <c r="A46" s="80" t="s">
        <v>52</v>
      </c>
    </row>
    <row r="47" spans="1:1" x14ac:dyDescent="0.15">
      <c r="A47" s="80" t="s">
        <v>53</v>
      </c>
    </row>
    <row r="48" spans="1:1" x14ac:dyDescent="0.15">
      <c r="A48" s="80" t="s">
        <v>54</v>
      </c>
    </row>
    <row r="49" spans="1:1" x14ac:dyDescent="0.15">
      <c r="A49" s="80" t="s">
        <v>55</v>
      </c>
    </row>
    <row r="50" spans="1:1" x14ac:dyDescent="0.15">
      <c r="A50" s="80" t="s">
        <v>56</v>
      </c>
    </row>
    <row r="51" spans="1:1" x14ac:dyDescent="0.15">
      <c r="A51" s="80" t="s">
        <v>57</v>
      </c>
    </row>
    <row r="52" spans="1:1" x14ac:dyDescent="0.15">
      <c r="A52" s="80" t="s">
        <v>58</v>
      </c>
    </row>
    <row r="53" spans="1:1" x14ac:dyDescent="0.15">
      <c r="A53" s="80" t="s">
        <v>59</v>
      </c>
    </row>
    <row r="54" spans="1:1" x14ac:dyDescent="0.15">
      <c r="A54" s="80" t="s">
        <v>60</v>
      </c>
    </row>
    <row r="55" spans="1:1" x14ac:dyDescent="0.15">
      <c r="A55" s="80" t="s">
        <v>61</v>
      </c>
    </row>
    <row r="56" spans="1:1" x14ac:dyDescent="0.15">
      <c r="A56" s="80" t="s">
        <v>62</v>
      </c>
    </row>
    <row r="57" spans="1:1" x14ac:dyDescent="0.15">
      <c r="A57" s="80" t="s">
        <v>63</v>
      </c>
    </row>
  </sheetData>
  <sheetProtection algorithmName="SHA-512" hashValue="P/ZuiQl6UKgs+NkgASTi3eeaMwR9NVfI/aVO/z4yYC7qzn4MsmUlCpN9JkXc6gSwfpL5xFQ42uRVoWVmVongZA==" saltValue="vo2QmBNzSH2LUFMHPZAWUA=="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2025-06-20T01:02:25Z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